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096" documentId="120_S{2AC9BD13-BADA-5192-A53E-5A8FF88502F6}" xr6:coauthVersionLast="47" xr6:coauthVersionMax="47" xr10:uidLastSave="{0AB018B4-72D2-41B8-AFD3-2A3016C7CE0A}"/>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<sst xmlns="http://schemas.openxmlformats.org/spreadsheetml/2006/main" count="180292" uniqueCount="39127">
  <si>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</si>
  <si>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</si>
  <si>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</si>
  <si>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</si>
  <si>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</si>
  <si>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</si>
  <si>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</si>
  <si>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</si>
  <si>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</si>
  <si>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</si>
  <si>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</si>
  <si>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</si>
  <si>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</si>
  <si>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</si>
  <si>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</si>
  <si>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</si>
  <si>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</si>
  <si>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</si>
  <si>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</si>
  <si>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</si>
  <si>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</si>
  <si>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</si>
  <si>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</si>
  <si>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</si>
  <si>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</si>
  <si>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</si>
  <si>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</si>
  <si>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</si>
  <si>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</si>
  <si>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</si>
  <si>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</si>
  <si>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</si>
  <si>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</si>
  <si>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</si>
  <si>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</si>
  <si>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</si>
  <si>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</si>
  <si>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</si>
  <si>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</si>
  <si>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</si>
  <si>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</si>
  <si>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</si>
  <si>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</si>
  <si>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</si>
  <si>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</si>
  <si>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</si>
  <si>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</si>
  <si>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</si>
  <si>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</si>
  <si>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</si>
  <si>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</si>
  <si>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</si>
  <si>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</si>
  <si>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</si>
  <si>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</si>
  <si>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</si>
  <si>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</si>
  <si>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</si>
  <si>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</si>
  <si>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</si>
  <si>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</si>
  <si>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</si>
  <si>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</si>
  <si>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</si>
  <si>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</si>
  <si>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</si>
  <si>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</si>
  <si>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</si>
  <si>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</si>
  <si>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</si>
  <si>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</si>
  <si>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</si>
  <si>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</si>
  <si>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</si>
  <si>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</si>
  <si>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</si>
  <si>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</si>
  <si>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</si>
  <si>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</si>
  <si>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</si>
  <si>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</si>
  <si>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</si>
  <si>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</si>
  <si>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</si>
  <si>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</si>
  <si>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</si>
  <si>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</si>
  <si>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</si>
  <si>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</si>
  <si>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</si>
  <si>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</si>
  <si>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</si>
  <si>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</si>
  <si>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</si>
  <si>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</si>
  <si>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</si>
  <si>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</si>
  <si>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</si>
  <si>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</si>
  <si>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</si>
  <si>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</si>
  <si>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</si>
  <si>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</si>
  <si>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</si>
  <si>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</si>
  <si>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</si>
  <si>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</si>
  <si>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</si>
  <si>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</si>
  <si>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</si>
  <si>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</si>
  <si>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</si>
  <si>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</si>
  <si>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</si>
  <si>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</si>
  <si>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</si>
  <si>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</si>
  <si>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</si>
  <si>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</si>
  <si>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</si>
  <si>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</si>
  <si>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</si>
  <si>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</si>
  <si>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</si>
  <si>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</si>
  <si>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</si>
  <si>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</si>
  <si>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</si>
  <si>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</si>
  <si>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</si>
  <si>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</si>
  <si>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</si>
  <si>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</si>
  <si>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</si>
  <si>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</si>
  <si>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</si>
  <si>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</si>
  <si>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</si>
  <si>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</si>
  <si>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</si>
  <si>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</si>
  <si>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</si>
  <si>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</si>
  <si>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</si>
  <si>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</si>
  <si>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</si>
  <si>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</si>
  <si>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</si>
  <si>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</si>
  <si>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</si>
  <si>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</si>
  <si>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</si>
  <si>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</si>
  <si>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</si>
  <si>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</si>
  <si>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</si>
  <si>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</si>
  <si>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</si>
  <si>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</si>
  <si>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</si>
  <si>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</si>
  <si>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</si>
  <si>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</si>
  <si>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</si>
  <si>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</si>
  <si>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</si>
  <si>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</si>
  <si>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</si>
  <si>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</si>
  <si>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</si>
  <si>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</si>
  <si>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</si>
  <si>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</si>
  <si>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</si>
  <si>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</si>
  <si>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</si>
  <si>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</si>
  <si>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</si>
  <si>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</si>
  <si>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</si>
  <si>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</si>
  <si>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</si>
  <si>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</si>
  <si>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</si>
  <si>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</si>
  <si>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</si>
  <si>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</si>
  <si>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</si>
  <si>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</si>
  <si>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</si>
  <si>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</si>
  <si>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</si>
  <si>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</si>
  <si>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</si>
  <si>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</si>
  <si>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</si>
  <si>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</si>
  <si>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</si>
  <si>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</si>
  <si>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</si>
  <si>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</si>
  <si>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</si>
  <si>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</si>
  <si>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</si>
  <si>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</si>
  <si>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</si>
  <si>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</si>
  <si>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</si>
  <si>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</si>
  <si>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</si>
  <si>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</si>
  <si>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</si>
  <si>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</si>
  <si>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</si>
  <si>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</si>
  <si>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</si>
  <si>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</si>
  <si>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</si>
  <si>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</si>
  <si>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</si>
  <si>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</si>
  <si>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</si>
  <si>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</si>
  <si>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</si>
  <si>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</si>
  <si>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</si>
  <si>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</si>
  <si>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</si>
  <si>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</si>
  <si>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</si>
  <si>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</si>
  <si>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</si>
  <si>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</si>
  <si>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</si>
  <si>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</si>
  <si>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</si>
  <si>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</si>
  <si>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</si>
  <si>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</si>
  <si>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</si>
  <si>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</si>
  <si>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</si>
  <si>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</si>
  <si>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</si>
  <si>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</si>
  <si>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</si>
  <si>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</si>
  <si>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</si>
  <si>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</si>
  <si>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</si>
  <si>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</si>
  <si>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</si>
  <si>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</si>
  <si>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</si>
  <si>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</si>
  <si>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</si>
  <si>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</si>
  <si>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</si>
  <si>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</si>
  <si>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</si>
  <si>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</si>
  <si>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</si>
  <si>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</si>
  <si>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</si>
  <si>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</si>
  <si>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</si>
  <si>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</si>
  <si>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</si>
  <si>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</si>
  <si>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</si>
  <si>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</si>
  <si>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</si>
  <si>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</si>
  <si>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</si>
  <si>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</si>
  <si>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</si>
  <si>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</si>
  <si>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</si>
  <si>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</si>
  <si>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</si>
  <si>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</si>
  <si>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</si>
  <si>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</si>
  <si>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</si>
  <si>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</si>
  <si>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</si>
  <si>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</si>
  <si>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</si>
  <si>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</si>
  <si>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</si>
  <si>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</si>
  <si>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</si>
  <si>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</si>
  <si>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</si>
  <si>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</si>
  <si>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</si>
  <si>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</si>
  <si>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</si>
  <si>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</si>
  <si>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</si>
  <si>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</si>
  <si>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</si>
  <si>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</si>
  <si>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</si>
  <si>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</si>
  <si>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</si>
  <si>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</si>
  <si>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</si>
  <si>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</si>
  <si>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</si>
  <si>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</si>
  <si>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</si>
  <si>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</si>
  <si>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</si>
  <si>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</si>
  <si>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</si>
  <si>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</si>
  <si>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</si>
  <si>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</si>
  <si>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</si>
  <si>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</si>
  <si>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</si>
  <si>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</si>
  <si>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</si>
  <si>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</si>
  <si>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</si>
  <si>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</si>
  <si>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</si>
  <si>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</si>
  <si>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</si>
  <si>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</si>
  <si>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</si>
  <si>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</si>
  <si>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</si>
  <si>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</si>
  <si>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</si>
  <si>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</si>
  <si>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</si>
  <si>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</si>
  <si>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</si>
  <si>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</si>
  <si>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</si>
  <si>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</si>
  <si>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</si>
  <si>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</si>
  <si>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</si>
  <si>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</si>
  <si>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</si>
  <si>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</si>
  <si>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</si>
  <si>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</si>
  <si>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</si>
  <si>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</si>
  <si>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</si>
  <si>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</si>
  <si>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</si>
  <si>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</si>
  <si>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</si>
  <si>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</si>
  <si>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</si>
  <si>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</si>
  <si>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</si>
  <si>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</si>
  <si>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</si>
  <si>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</si>
  <si>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</si>
  <si>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</si>
  <si>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</si>
  <si>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</si>
  <si>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</si>
  <si>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</si>
  <si>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</si>
  <si>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</si>
  <si>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</si>
  <si>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</si>
  <si>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</si>
  <si>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</si>
  <si>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</si>
  <si>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</si>
  <si>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</si>
  <si>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</si>
  <si>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</si>
  <si>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</si>
  <si>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</si>
  <si>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</si>
  <si>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</si>
  <si>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</si>
  <si>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</si>
  <si>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</si>
  <si>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</si>
  <si>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</si>
  <si>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</si>
  <si>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</si>
  <si>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</si>
  <si>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</si>
  <si>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</si>
  <si>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</si>
  <si>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</si>
  <si>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</si>
  <si>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</si>
  <si>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</si>
  <si>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</si>
  <si>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</si>
  <si>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</si>
  <si>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</si>
  <si>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</si>
  <si>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</si>
  <si>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</si>
  <si>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</si>
  <si>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</si>
  <si>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</si>
  <si>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</si>
  <si>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</si>
  <si>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</si>
  <si>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</si>
  <si>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</si>
  <si>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</si>
  <si>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</si>
  <si>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</si>
  <si>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</si>
  <si>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</si>
  <si>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</si>
  <si>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</si>
  <si>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</si>
  <si>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</si>
  <si>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</si>
  <si>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</si>
  <si>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</si>
  <si>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</si>
  <si>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</si>
  <si>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</si>
  <si>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</si>
  <si>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</si>
  <si>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</si>
  <si>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</si>
  <si>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</si>
  <si>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</si>
  <si>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</si>
  <si>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</si>
  <si>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</si>
  <si>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</si>
  <si>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</si>
  <si>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</si>
  <si>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</si>
  <si>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</si>
  <si>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</si>
  <si>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</si>
  <si>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</si>
  <si>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</si>
  <si>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</si>
  <si>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</si>
  <si>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</si>
  <si>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</si>
  <si>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</si>
  <si>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</si>
  <si>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</si>
  <si>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</si>
  <si>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</si>
  <si>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</si>
  <si>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</si>
  <si>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</si>
  <si>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</si>
  <si>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</si>
  <si>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</si>
  <si>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</si>
  <si>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</si>
  <si>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</si>
  <si>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</si>
  <si>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</si>
  <si>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</si>
  <si>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</si>
  <si>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</si>
  <si>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</si>
  <si>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</si>
  <si>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</si>
  <si>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</si>
  <si>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</si>
  <si>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</si>
  <si>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</si>
  <si>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</si>
  <si>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</si>
  <si>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</si>
  <si>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</si>
  <si>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</si>
  <si>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</si>
  <si>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</si>
  <si>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</si>
  <si>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</si>
  <si>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</si>
  <si>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</si>
  <si>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</si>
  <si>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</si>
  <si>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</si>
  <si>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</si>
  <si>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</si>
  <si>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</si>
  <si>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</si>
  <si>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</si>
  <si>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</si>
  <si>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</si>
  <si>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</si>
  <si>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</si>
  <si>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</si>
  <si>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</si>
  <si>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</si>
  <si>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</si>
  <si>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</si>
  <si>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</si>
  <si>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</si>
  <si>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</si>
  <si>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</si>
  <si>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</si>
  <si>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</si>
  <si>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</si>
  <si>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</si>
  <si>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</si>
  <si>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</si>
  <si>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</si>
  <si>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</si>
  <si>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</si>
  <si>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</si>
  <si>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</si>
  <si>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</si>
  <si>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</si>
  <si>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</si>
  <si>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</si>
  <si>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</si>
  <si>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</si>
  <si>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</si>
  <si>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</si>
  <si>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</si>
  <si>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</si>
  <si>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</si>
  <si>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</si>
  <si>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</si>
  <si>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</si>
  <si>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</si>
  <si>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</si>
  <si>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</si>
  <si>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</si>
  <si>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</si>
  <si>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</si>
  <si>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</si>
  <si>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</si>
  <si>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</si>
  <si>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</si>
  <si>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</si>
  <si>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</si>
  <si>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</si>
  <si>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</si>
  <si>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</si>
  <si>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</si>
  <si>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</si>
  <si>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</si>
  <si>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</si>
  <si>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</si>
  <si>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</si>
  <si>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</si>
  <si>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</si>
  <si>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</si>
  <si>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</si>
  <si>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</si>
  <si>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</si>
  <si>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</si>
  <si>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</si>
  <si>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</si>
  <si>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</si>
  <si>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</si>
  <si>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</si>
  <si>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</si>
  <si>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</si>
  <si>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</si>
  <si>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</si>
  <si>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</si>
  <si>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</si>
  <si>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</si>
  <si>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</si>
  <si>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</si>
  <si>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</si>
  <si>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</si>
  <si>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</si>
  <si>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</si>
  <si>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</si>
  <si>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</si>
  <si>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</si>
  <si>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</si>
  <si>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</si>
  <si>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</si>
  <si>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</si>
  <si>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</si>
  <si>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</si>
  <si>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</si>
  <si>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</si>
  <si>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</si>
  <si>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</si>
  <si>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</si>
  <si>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</si>
  <si>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</si>
  <si>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</si>
  <si>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</si>
  <si>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</si>
  <si>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</si>
  <si>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</si>
  <si>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</si>
  <si>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</si>
  <si>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</si>
  <si>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</si>
  <si>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</si>
  <si>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</si>
  <si>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</si>
  <si>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</si>
  <si>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</si>
  <si>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</si>
  <si>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</si>
  <si>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</si>
  <si>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</si>
  <si>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</si>
  <si>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</si>
  <si>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</si>
  <si>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</si>
  <si>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</si>
  <si>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</si>
  <si>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</si>
  <si>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</si>
  <si>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</si>
  <si>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</si>
  <si>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</si>
  <si>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</si>
  <si>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</si>
  <si>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</si>
  <si>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</si>
  <si>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</si>
  <si>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</si>
  <si>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</si>
  <si>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</si>
  <si>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</si>
  <si>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</si>
  <si>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</si>
  <si>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</si>
  <si>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</si>
  <si>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</si>
  <si>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</si>
  <si>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</si>
  <si>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</si>
  <si>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</si>
  <si>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</si>
  <si>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</si>
  <si>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</si>
  <si>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</si>
  <si>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</si>
  <si>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</si>
  <si>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</si>
  <si>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</si>
  <si>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</si>
  <si>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</si>
  <si>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</si>
  <si>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</si>
  <si>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</si>
  <si>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</si>
  <si>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</si>
  <si>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</si>
  <si>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</si>
  <si>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</si>
  <si>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</si>
  <si>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</si>
  <si>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</si>
  <si>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</si>
  <si>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</si>
  <si>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</si>
  <si>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</si>
  <si>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</si>
  <si>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</si>
  <si>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</si>
  <si>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</si>
  <si>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</si>
  <si>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</si>
  <si>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</si>
  <si>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</si>
  <si>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</si>
  <si>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</si>
  <si>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</si>
  <si>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</si>
  <si>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</si>
  <si>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</si>
  <si>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</si>
  <si>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</si>
  <si>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</si>
  <si>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</si>
  <si>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</si>
  <si>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</si>
  <si>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</si>
  <si>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</si>
  <si>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</si>
  <si>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</si>
  <si>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</si>
  <si>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</si>
  <si>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</si>
  <si>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</si>
  <si>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</si>
  <si>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</si>
  <si>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</si>
  <si>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</si>
  <si>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</si>
  <si>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</si>
  <si>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</si>
  <si>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</si>
  <si>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</si>
  <si>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</si>
  <si>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</si>
  <si>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</si>
  <si>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</si>
  <si>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</si>
  <si>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</si>
  <si>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</si>
  <si>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</si>
  <si>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</si>
  <si>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</si>
  <si>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</si>
  <si>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</si>
  <si>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</si>
  <si>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</si>
  <si>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</si>
  <si>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</si>
  <si>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</si>
  <si>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</si>
  <si>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</si>
  <si>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</si>
  <si>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</si>
  <si>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</si>
  <si>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</si>
  <si>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</si>
  <si>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</si>
  <si>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</si>
  <si>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</si>
  <si>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</si>
  <si>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</si>
  <si>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</si>
  <si>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</si>
  <si>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</si>
  <si>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</si>
  <si>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</si>
  <si>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</si>
  <si>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</si>
  <si>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</si>
  <si>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</si>
  <si>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</si>
  <si>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</si>
  <si>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</si>
  <si>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</si>
  <si>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</si>
  <si>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</si>
  <si>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</si>
  <si>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</si>
  <si>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</si>
  <si>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</si>
  <si>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</si>
  <si>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</si>
  <si>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</si>
  <si>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</si>
  <si>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</si>
  <si>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</si>
  <si>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</si>
  <si>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</si>
  <si>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</si>
  <si>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</si>
  <si>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</si>
  <si>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</si>
  <si>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</si>
  <si>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</si>
  <si>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</si>
  <si>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</si>
  <si>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</si>
  <si>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</si>
  <si>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</si>
  <si>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</si>
  <si>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</si>
  <si>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</si>
  <si>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</si>
  <si>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</si>
  <si>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</si>
  <si>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</si>
  <si>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</si>
  <si>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</si>
  <si>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</si>
  <si>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</si>
  <si>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</si>
  <si>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</si>
  <si>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</si>
  <si>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</si>
  <si>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</si>
  <si>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</si>
  <si>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</si>
  <si>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</si>
  <si>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</si>
  <si>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</si>
  <si>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</si>
  <si>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</si>
  <si>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</si>
  <si>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</si>
  <si>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</si>
  <si>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</si>
  <si>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</si>
  <si>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</si>
  <si>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</si>
  <si>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</si>
  <si>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</si>
  <si>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</si>
  <si>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</si>
  <si>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</si>
  <si>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</si>
  <si>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</si>
  <si>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</si>
  <si>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</si>
  <si>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</si>
  <si>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</si>
  <si>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</si>
  <si>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</si>
  <si>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</si>
  <si>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</si>
  <si>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</si>
  <si>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</si>
  <si>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</si>
  <si>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</si>
  <si>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</si>
  <si>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</si>
  <si>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</si>
  <si>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</si>
  <si>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</si>
  <si>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</si>
  <si>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</si>
  <si>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</si>
  <si>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</si>
  <si>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</si>
  <si>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</si>
  <si>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</si>
  <si>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</si>
  <si>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</si>
  <si>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</si>
  <si>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</si>
  <si>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</si>
  <si>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</si>
  <si>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</si>
  <si>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</si>
  <si>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</si>
  <si>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</si>
  <si>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</si>
  <si>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</si>
  <si>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</si>
  <si>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</si>
  <si>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</si>
  <si>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</si>
  <si>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</si>
  <si>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</si>
  <si>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</si>
  <si>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</si>
  <si>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</si>
  <si>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</si>
  <si>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</si>
  <si>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</si>
  <si>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</si>
  <si>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</si>
  <si>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</si>
  <si>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</si>
  <si>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</si>
  <si>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</si>
  <si>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</si>
  <si>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</si>
  <si>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</si>
  <si>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</si>
  <si>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</si>
  <si>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</si>
  <si>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</si>
  <si>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</si>
  <si>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</si>
  <si>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</si>
  <si>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</si>
  <si>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</si>
  <si>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</si>
  <si>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</si>
  <si>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</si>
  <si>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</si>
  <si>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</si>
  <si>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</si>
  <si>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</si>
  <si>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</si>
  <si>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</si>
  <si>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</si>
  <si>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</si>
  <si>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</si>
  <si>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</si>
  <si>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</si>
  <si>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</si>
  <si>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</si>
  <si>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</si>
  <si>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</si>
  <si>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</si>
  <si>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</si>
  <si>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</si>
  <si>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</si>
  <si>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</si>
  <si>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</si>
  <si>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</si>
  <si>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</si>
  <si>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</si>
  <si>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</si>
  <si>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</si>
  <si>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</si>
  <si>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</si>
  <si>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</si>
  <si>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</si>
  <si>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</si>
  <si>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</si>
  <si>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</si>
  <si>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</si>
  <si>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</si>
  <si>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</si>
  <si>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</si>
  <si>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</si>
  <si>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</si>
  <si>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</si>
  <si>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</si>
  <si>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</si>
  <si>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</si>
  <si>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</si>
  <si>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</si>
  <si>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</si>
  <si>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</si>
  <si>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</si>
  <si>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</si>
  <si>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</si>
  <si>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</si>
  <si>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</si>
  <si>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</si>
  <si>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</si>
  <si>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</si>
  <si>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</si>
  <si>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</si>
  <si>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</si>
  <si>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</si>
  <si>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</si>
  <si>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</si>
  <si>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</si>
  <si>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</si>
  <si>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</si>
  <si>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</si>
  <si>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</si>
  <si>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</si>
  <si>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</si>
  <si>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</si>
  <si>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</si>
  <si>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</si>
  <si>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</si>
  <si>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</si>
  <si>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</si>
  <si>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</si>
  <si>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</si>
  <si>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</si>
  <si>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</si>
  <si>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</si>
  <si>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</si>
  <si>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</si>
  <si>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</si>
  <si>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</si>
  <si>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</si>
  <si>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</si>
  <si>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</si>
  <si>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</si>
  <si>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</si>
  <si>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</si>
  <si>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</si>
  <si>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</si>
  <si>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</si>
  <si>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</si>
  <si>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</si>
  <si>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</si>
  <si>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</si>
  <si>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</si>
  <si>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</si>
  <si>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</si>
  <si>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</si>
  <si>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</si>
  <si>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</si>
  <si>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</si>
  <si>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</si>
  <si>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</si>
  <si>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</si>
  <si>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</si>
  <si>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</si>
  <si>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</si>
  <si>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</si>
  <si>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</si>
  <si>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</si>
  <si>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</si>
  <si>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</si>
  <si>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</si>
  <si>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</si>
  <si>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</si>
  <si>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</si>
  <si>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</si>
  <si>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</si>
  <si>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</si>
  <si>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</si>
  <si>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</si>
  <si>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</si>
  <si>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</si>
  <si>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</si>
  <si>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</si>
  <si>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</si>
  <si>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</si>
  <si>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</si>
  <si>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</si>
  <si>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</si>
  <si>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</si>
  <si>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</si>
  <si>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</si>
  <si>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</si>
  <si>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</si>
  <si>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</si>
  <si>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</si>
  <si>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</si>
  <si>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</si>
  <si>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</si>
  <si>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</si>
  <si>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</si>
  <si>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</si>
  <si>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</si>
  <si>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</si>
  <si>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</si>
  <si>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</si>
  <si>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</si>
  <si>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</si>
  <si>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</si>
  <si>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</si>
  <si>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</si>
  <si>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</si>
  <si>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</si>
  <si>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</si>
  <si>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</si>
  <si>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</si>
  <si>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</si>
  <si>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</si>
  <si>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</si>
  <si>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</si>
  <si>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</si>
  <si>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</si>
  <si>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</si>
  <si>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</si>
  <si>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</si>
  <si>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</si>
  <si>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</si>
  <si>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</si>
  <si>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</si>
  <si>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</si>
  <si>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</si>
  <si>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</si>
  <si>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</si>
  <si>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</si>
  <si>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</si>
  <si>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</si>
  <si>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</si>
  <si>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</si>
  <si>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</si>
  <si>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</si>
  <si>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</si>
  <si>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</si>
  <si>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</si>
  <si>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</si>
  <si>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</si>
  <si>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</si>
  <si>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</si>
  <si>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</si>
  <si>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</si>
  <si>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</si>
  <si>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</si>
  <si>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</si>
  <si>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</si>
  <si>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</si>
  <si>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</si>
  <si>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</si>
  <si>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</si>
  <si>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</si>
  <si>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</si>
  <si>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</si>
  <si>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</si>
  <si>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</si>
  <si>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</si>
  <si>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</si>
  <si>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</si>
  <si>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</si>
  <si>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</si>
  <si>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</si>
  <si>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</si>
  <si>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</si>
  <si>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</si>
  <si>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</si>
  <si>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</si>
  <si>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</si>
  <si>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</si>
  <si>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</si>
  <si>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</si>
  <si>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</si>
  <si>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</si>
  <si>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</si>
  <si>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</si>
  <si>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</si>
  <si>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</si>
  <si>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</si>
  <si>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</si>
  <si>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</si>
  <si>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</si>
  <si>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</si>
  <si>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</si>
  <si>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</si>
  <si>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</si>
  <si>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</si>
  <si>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</si>
  <si>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</si>
  <si>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</si>
  <si>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</si>
  <si>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</si>
  <si>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</si>
  <si>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</si>
  <si>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</si>
  <si>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</si>
  <si>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</si>
  <si>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</si>
  <si>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</si>
  <si>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</si>
  <si>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</si>
  <si>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</si>
  <si>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</si>
  <si>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</si>
  <si>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</si>
  <si>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</si>
  <si>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</si>
  <si>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</si>
  <si>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</si>
  <si>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</si>
  <si>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</si>
  <si>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</si>
  <si>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</si>
  <si>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</si>
  <si>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</si>
  <si>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</si>
  <si>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</si>
  <si>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</si>
  <si>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</si>
  <si>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</si>
  <si>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</si>
  <si>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</si>
  <si>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</si>
  <si>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</si>
  <si>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</si>
  <si>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</si>
  <si>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</si>
  <si>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</si>
  <si>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</si>
  <si>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</si>
  <si>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</si>
  <si>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</si>
  <si>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</si>
  <si>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</si>
  <si>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</si>
  <si>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</si>
  <si>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</si>
  <si>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</si>
  <si>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</si>
  <si>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</si>
  <si>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</si>
  <si>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</si>
  <si>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</si>
  <si>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</si>
  <si>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</si>
  <si>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</si>
  <si>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</si>
  <si>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</si>
  <si>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</si>
  <si>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</si>
  <si>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</si>
  <si>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</si>
  <si>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</si>
  <si>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</si>
  <si>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</si>
  <si>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</si>
  <si>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</si>
  <si>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</si>
  <si>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</si>
  <si>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</si>
  <si>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</si>
  <si>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</si>
  <si>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</si>
  <si>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</si>
  <si>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</si>
  <si>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</si>
  <si>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</si>
  <si>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</si>
  <si>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</si>
  <si>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</si>
  <si>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</si>
  <si>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</si>
  <si>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</si>
  <si>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</si>
  <si>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</si>
  <si>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</si>
  <si>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</si>
  <si>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</si>
  <si>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</si>
  <si>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</si>
  <si>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</si>
  <si>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</si>
  <si>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</si>
  <si>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</si>
  <si>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</si>
  <si>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</si>
  <si>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</si>
  <si>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</si>
  <si>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</si>
  <si>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</si>
  <si>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</si>
  <si>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</si>
  <si>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</si>
  <si>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</si>
  <si>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</si>
  <si>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</si>
  <si>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</si>
  <si>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</si>
  <si>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</si>
  <si>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</si>
  <si>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</si>
  <si>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</si>
  <si>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</si>
  <si>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</si>
  <si>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</si>
  <si>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</si>
  <si>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</si>
  <si>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</si>
  <si>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</si>
  <si>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</si>
  <si>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</si>
  <si>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</si>
  <si>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</si>
  <si>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</si>
  <si>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</si>
  <si>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</si>
  <si>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</si>
  <si>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</si>
  <si>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</si>
  <si>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</si>
  <si>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</si>
  <si>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</si>
  <si>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</si>
  <si>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</si>
  <si>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</si>
  <si>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</si>
  <si>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</si>
  <si>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</si>
  <si>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</si>
  <si>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</si>
  <si>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</si>
  <si>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</si>
  <si>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</si>
  <si>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</si>
  <si>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</si>
  <si>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</si>
  <si>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</si>
  <si>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</si>
  <si>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</si>
  <si>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</si>
  <si>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</si>
  <si>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</si>
  <si>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</si>
  <si>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</si>
  <si>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</si>
  <si>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</si>
  <si>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</si>
  <si>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</si>
  <si>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</si>
  <si>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</si>
  <si>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</si>
  <si>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</si>
  <si>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</si>
  <si>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</si>
  <si>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</si>
  <si>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</si>
  <si>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</si>
  <si>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</si>
  <si>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</si>
  <si>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</si>
  <si>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</si>
  <si>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</si>
  <si>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</si>
  <si>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</si>
  <si>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</si>
  <si>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</si>
  <si>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</si>
  <si>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</si>
  <si>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</si>
  <si>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</si>
  <si>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</si>
  <si>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</si>
  <si>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</si>
  <si>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</si>
  <si>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</si>
  <si>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</si>
  <si>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</si>
  <si>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</si>
  <si>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</si>
  <si>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</si>
  <si>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</si>
  <si>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</si>
  <si>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</si>
  <si>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</si>
  <si>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</si>
  <si>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</si>
  <si>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</si>
  <si>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</si>
  <si>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</si>
  <si>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</si>
  <si>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</si>
  <si>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</si>
  <si>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</si>
  <si>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</si>
  <si>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</si>
  <si>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</si>
  <si>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</si>
  <si>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</si>
  <si>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</si>
  <si>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</si>
  <si>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</si>
  <si>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</si>
  <si>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</si>
  <si>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</si>
  <si>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</si>
  <si>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</si>
  <si>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</si>
  <si>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</si>
  <si>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</si>
  <si>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</si>
  <si>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</si>
  <si>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</si>
  <si>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</si>
  <si>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</si>
  <si>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</si>
  <si>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</si>
  <si>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</si>
  <si>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</si>
  <si>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</si>
  <si>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</si>
  <si>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</si>
  <si>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</si>
  <si>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</si>
  <si>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</si>
  <si>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</si>
  <si>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</si>
  <si>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</si>
  <si>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</si>
  <si>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</si>
  <si>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</si>
  <si>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</si>
  <si>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</si>
  <si>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</si>
  <si>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</si>
  <si>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</si>
  <si>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</si>
  <si>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</si>
  <si>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</si>
  <si>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</si>
  <si>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</si>
  <si>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</si>
  <si>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</si>
  <si>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</si>
  <si>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</si>
  <si>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</si>
  <si>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</si>
  <si>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</si>
  <si>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</si>
  <si>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</si>
  <si>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</si>
  <si>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</si>
  <si>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</si>
  <si>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</si>
  <si>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</si>
  <si>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</si>
  <si>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</si>
  <si>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</si>
  <si>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</si>
  <si>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</si>
  <si>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</si>
  <si>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</si>
  <si>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</si>
  <si>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</si>
  <si>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</si>
  <si>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</si>
  <si>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</si>
  <si>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</si>
  <si>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</si>
  <si>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</si>
  <si>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</si>
  <si>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</si>
  <si>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</si>
  <si>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</si>
  <si>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</si>
  <si>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</si>
  <si>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</si>
  <si>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</si>
  <si>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</si>
  <si>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</si>
  <si>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</si>
  <si>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</si>
  <si>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</si>
  <si>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</si>
  <si>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</si>
  <si>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</si>
  <si>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</si>
  <si>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</si>
  <si>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</si>
  <si>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</si>
  <si>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</si>
  <si>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</si>
  <si>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</si>
  <si>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</si>
  <si>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</si>
  <si>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</si>
  <si>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</si>
  <si>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</si>
  <si>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</si>
  <si>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</si>
  <si>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</si>
  <si>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</si>
  <si>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</si>
  <si>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</si>
  <si>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</si>
  <si>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</si>
  <si>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</si>
  <si>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</si>
  <si>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</si>
  <si>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</si>
  <si>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</si>
  <si>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</si>
  <si>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</si>
  <si>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</si>
  <si>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</si>
  <si>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</si>
  <si>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</si>
  <si>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</si>
  <si>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</si>
  <si>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</si>
  <si>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</si>
  <si>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</si>
  <si>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</si>
  <si>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</si>
  <si>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</si>
  <si>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</si>
  <si>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</si>
  <si>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</si>
  <si>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</si>
  <si>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</si>
  <si>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</si>
  <si>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</si>
  <si>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</si>
  <si>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</si>
  <si>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</si>
  <si>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</si>
  <si>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</si>
  <si>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</si>
  <si>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</si>
  <si>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</si>
  <si>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</si>
  <si>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</si>
  <si>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</si>
  <si>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</si>
  <si>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</si>
  <si>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</si>
  <si>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</si>
  <si>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</si>
  <si>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</si>
  <si>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</si>
  <si>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</si>
  <si>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</si>
  <si>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</si>
  <si>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</si>
  <si>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</si>
  <si>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</si>
  <si>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</si>
  <si>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</si>
  <si>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</si>
  <si>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</si>
  <si>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</si>
  <si>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</si>
  <si>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</si>
  <si>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</si>
  <si>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</si>
  <si>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</si>
  <si>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</si>
  <si>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</si>
  <si>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</si>
  <si>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</si>
  <si>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</si>
  <si>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</si>
  <si>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</si>
  <si>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</si>
  <si>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</si>
  <si>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</si>
  <si>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</si>
  <si>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</si>
  <si>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</si>
  <si>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</si>
  <si>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</si>
  <si>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</si>
  <si>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</si>
  <si>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</si>
  <si>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</si>
  <si>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</si>
  <si>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</si>
  <si>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</si>
  <si>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</si>
  <si>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</si>
  <si>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</si>
  <si>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</si>
  <si>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</si>
  <si>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</si>
  <si>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</si>
  <si>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</si>
  <si>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</si>
  <si>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</si>
  <si>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</si>
  <si>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</si>
  <si>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</si>
  <si>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</si>
  <si>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</si>
  <si>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</si>
  <si>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</si>
  <si>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</si>
  <si>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</si>
  <si>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</si>
  <si>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</si>
  <si>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</si>
  <si>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</si>
  <si>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</si>
  <si>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</si>
  <si>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</si>
  <si>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</si>
  <si>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</si>
  <si>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</si>
  <si>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</si>
  <si>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</si>
  <si>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</si>
  <si>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</si>
  <si>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</si>
  <si>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</si>
  <si>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</si>
  <si>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</si>
  <si>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</si>
  <si>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</si>
  <si>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</si>
  <si>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</si>
  <si>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</si>
  <si>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</si>
  <si>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</si>
  <si>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</si>
  <si>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</si>
  <si>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</si>
  <si>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</si>
  <si>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</si>
  <si>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</si>
  <si>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</si>
  <si>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</si>
  <si>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</si>
  <si>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</si>
  <si>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</si>
  <si>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</si>
  <si>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</si>
  <si>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</si>
  <si>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</si>
  <si>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</si>
  <si>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</si>
  <si>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</si>
  <si>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</si>
  <si>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</si>
  <si>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</si>
  <si>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</si>
  <si>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</si>
  <si>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</si>
  <si>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</si>
  <si>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</si>
  <si>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</si>
  <si>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</si>
  <si>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</si>
  <si>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</si>
  <si>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</si>
  <si>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</si>
  <si>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</si>
  <si>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</si>
  <si>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</si>
  <si>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</si>
  <si>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</si>
  <si>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</si>
  <si>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</si>
  <si>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</si>
  <si>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</si>
  <si>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</si>
  <si>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</si>
  <si>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</si>
  <si>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</si>
  <si>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</si>
  <si>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</si>
  <si>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</si>
  <si>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</si>
  <si>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</si>
  <si>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</si>
  <si>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</si>
  <si>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</si>
  <si>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</si>
  <si>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</si>
  <si>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</si>
  <si>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</si>
  <si>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</si>
  <si>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</si>
  <si>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</si>
  <si>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</si>
  <si>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</si>
  <si>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</si>
  <si>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</si>
  <si>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</si>
  <si>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</si>
  <si>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</si>
  <si>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</si>
  <si>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</si>
  <si>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</si>
  <si>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</si>
  <si>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</si>
  <si>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</si>
  <si>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</si>
  <si>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</si>
  <si>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</si>
  <si>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</si>
  <si>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</si>
  <si>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</si>
  <si>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</si>
  <si>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</si>
  <si>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</si>
  <si>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</si>
  <si>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</si>
  <si>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</si>
  <si>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</si>
  <si>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</si>
  <si>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</si>
  <si>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</si>
  <si>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</si>
  <si>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</si>
  <si>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</si>
  <si>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</si>
  <si>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</si>
  <si>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</si>
  <si>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</si>
  <si>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</si>
  <si>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</si>
  <si>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</si>
  <si>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</si>
  <si>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</si>
  <si>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</si>
  <si>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</si>
  <si>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</si>
  <si>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</si>
  <si>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</si>
  <si>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</si>
  <si>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</si>
  <si>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</si>
  <si>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</si>
  <si>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</si>
  <si>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</si>
  <si>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</si>
  <si>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</si>
  <si>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</si>
  <si>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</si>
  <si>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</si>
  <si>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</si>
  <si>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</si>
  <si>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</si>
  <si>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</si>
  <si>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</si>
  <si>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</si>
  <si>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</si>
  <si>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</si>
  <si>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</si>
  <si>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</si>
  <si>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</si>
  <si>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</si>
  <si>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</si>
  <si>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</si>
  <si>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</si>
  <si>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</si>
  <si>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</si>
  <si>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</si>
  <si>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</si>
  <si>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</si>
  <si>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</si>
  <si>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</si>
  <si>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</si>
  <si>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</si>
  <si>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</si>
  <si>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</si>
  <si>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</si>
  <si>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</si>
  <si>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</si>
  <si>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</si>
  <si>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</si>
  <si>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</si>
  <si>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</si>
  <si>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</si>
  <si>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</si>
  <si>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</si>
  <si>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</si>
  <si>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</si>
  <si>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</si>
  <si>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</si>
  <si>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</si>
  <si>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</si>
  <si>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</si>
  <si>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</si>
  <si>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</si>
  <si>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</si>
  <si>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</si>
  <si>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</si>
  <si>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</si>
  <si>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</si>
  <si>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</si>
  <si>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</si>
  <si>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</si>
  <si>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</si>
  <si>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</si>
  <si>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</si>
  <si>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</si>
  <si>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</si>
  <si>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</si>
  <si>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</si>
  <si>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</si>
  <si>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</si>
  <si>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</si>
  <si>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</si>
  <si>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</si>
  <si>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</si>
  <si>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</si>
  <si>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</si>
  <si>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</si>
  <si>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</si>
  <si>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</si>
  <si>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</si>
  <si>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</si>
  <si>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</si>
  <si>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</si>
  <si>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</si>
  <si>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</si>
  <si>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</si>
  <si>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</si>
  <si>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</si>
  <si>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</si>
  <si>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</si>
  <si>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</si>
  <si>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</si>
  <si>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</si>
  <si>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</si>
  <si>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</si>
  <si>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</si>
  <si>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</si>
  <si>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</si>
  <si>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</si>
  <si>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</si>
  <si>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</si>
  <si>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</si>
  <si>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</si>
  <si>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</si>
  <si>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</si>
  <si>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</si>
  <si>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</si>
  <si>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</si>
  <si>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</si>
  <si>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</si>
  <si>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</si>
  <si>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</si>
  <si>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</si>
  <si>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</si>
  <si>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</si>
  <si>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</si>
  <si>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</si>
  <si>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</si>
  <si>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</si>
  <si>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</si>
  <si>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</si>
  <si>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</si>
  <si>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</si>
  <si>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</si>
  <si>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</si>
  <si>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</si>
  <si>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</si>
  <si>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</si>
  <si>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</si>
  <si>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</si>
  <si>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</si>
  <si>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</si>
  <si>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</si>
  <si>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</si>
  <si>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</si>
  <si>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</si>
  <si>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</si>
  <si>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</si>
  <si>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</si>
  <si>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</si>
  <si>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</si>
  <si>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</si>
  <si>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</si>
  <si>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</si>
  <si>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</si>
  <si>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</si>
  <si>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</si>
  <si>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</si>
  <si>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</si>
  <si>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</si>
  <si>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</si>
  <si>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</si>
  <si>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</si>
  <si>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</si>
  <si>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</si>
  <si>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</si>
  <si>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</si>
  <si>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</si>
  <si>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</si>
  <si>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</si>
  <si>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</si>
  <si>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</si>
  <si>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</si>
  <si>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</si>
  <si>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</si>
  <si>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</si>
  <si>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</si>
  <si>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</si>
  <si>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</si>
  <si>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</si>
  <si>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</si>
  <si>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</si>
  <si>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</si>
  <si>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</si>
  <si>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</si>
  <si>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</si>
  <si>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</si>
  <si>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</si>
  <si>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</si>
  <si>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</si>
  <si>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</si>
  <si>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</si>
  <si>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</si>
  <si>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</si>
  <si>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</si>
  <si>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</si>
  <si>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</si>
  <si>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</si>
  <si>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</si>
  <si>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</si>
  <si>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</si>
  <si>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</si>
  <si>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</si>
  <si>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</si>
  <si>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</si>
  <si>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</si>
  <si>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</si>
  <si>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</si>
  <si>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</si>
  <si>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</si>
  <si>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</si>
  <si>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</si>
  <si>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</si>
  <si>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</si>
  <si>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</si>
  <si>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</si>
  <si>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</si>
  <si>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</si>
  <si>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</si>
  <si>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</si>
  <si>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</si>
  <si>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</si>
  <si>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</si>
  <si>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</si>
  <si>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</si>
  <si>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</si>
  <si>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</si>
  <si>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</si>
  <si>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</si>
  <si>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</si>
  <si>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</si>
  <si>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</si>
  <si>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</si>
  <si>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</si>
  <si>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</si>
  <si>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</si>
  <si>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</si>
  <si>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</si>
  <si>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</si>
  <si>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</si>
  <si>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</si>
  <si>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</si>
  <si>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</si>
  <si>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</si>
  <si>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</si>
  <si>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</si>
  <si>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</si>
  <si>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</si>
  <si>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</si>
  <si>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</si>
  <si>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</si>
  <si>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</si>
  <si>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</si>
  <si>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</si>
  <si>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</si>
  <si>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</si>
  <si>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</si>
  <si>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</si>
  <si>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</si>
  <si>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</si>
  <si>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</si>
  <si>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</si>
  <si>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</si>
  <si>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</si>
  <si>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</si>
  <si>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</si>
  <si>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</si>
  <si>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</si>
  <si>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</si>
  <si>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</si>
  <si>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</si>
  <si>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</si>
  <si>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</si>
  <si>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</si>
  <si>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</si>
  <si>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</si>
  <si>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</si>
  <si>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</si>
  <si>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</si>
  <si>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</si>
  <si>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</si>
  <si>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</si>
  <si>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</si>
  <si>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</si>
  <si>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</si>
  <si>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</si>
  <si>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</si>
  <si>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</si>
  <si>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</si>
  <si>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</si>
  <si>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</si>
  <si>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</si>
  <si>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</si>
  <si>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</si>
  <si>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</si>
  <si>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</si>
  <si>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</si>
  <si>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</si>
  <si>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</si>
  <si>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</si>
  <si>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</si>
  <si>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</si>
  <si>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</si>
  <si>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</si>
  <si>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</si>
  <si>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</si>
  <si>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</si>
  <si>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</si>
  <si>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</si>
  <si>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</si>
  <si>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</si>
  <si>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</si>
  <si>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</si>
  <si>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</si>
  <si>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</si>
  <si>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</si>
  <si>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</si>
  <si>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</si>
  <si>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</si>
  <si>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</si>
  <si>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</si>
  <si>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</si>
  <si>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</si>
  <si>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</si>
  <si>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</si>
  <si>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</si>
  <si>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</si>
  <si>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</si>
  <si>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</si>
  <si>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</si>
  <si>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</si>
  <si>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</si>
  <si>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</si>
  <si>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</si>
  <si>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</si>
  <si>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</si>
  <si>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</si>
  <si>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</si>
  <si>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</si>
  <si>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</si>
  <si>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</si>
  <si>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</si>
  <si>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</si>
  <si>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</si>
  <si>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</si>
  <si>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</si>
  <si>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</si>
  <si>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</si>
  <si>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</si>
  <si>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</si>
  <si>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</si>
  <si>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</si>
  <si>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</si>
  <si>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</si>
  <si>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</si>
  <si>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</si>
  <si>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</si>
  <si>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</si>
  <si>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</si>
  <si>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</si>
  <si>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</si>
  <si>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</si>
  <si>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</si>
  <si>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</si>
  <si>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</si>
  <si>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</si>
  <si>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</si>
  <si>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</si>
  <si>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</si>
  <si>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</si>
  <si>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</si>
  <si>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</si>
  <si>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</si>
  <si>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</si>
  <si>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</si>
  <si>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</si>
  <si>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</si>
  <si>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</si>
  <si>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</si>
  <si>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</si>
  <si>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</si>
  <si>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</si>
  <si>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</si>
  <si>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</si>
  <si>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</si>
  <si>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</si>
  <si>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</si>
  <si>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</si>
  <si>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</si>
  <si>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</si>
  <si>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</si>
  <si>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</si>
  <si>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</si>
  <si>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</si>
  <si>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</si>
  <si>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</si>
  <si>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</si>
  <si>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</si>
  <si>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</si>
  <si>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</si>
  <si>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</si>
  <si>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</si>
  <si>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</si>
  <si>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</si>
  <si>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</si>
  <si>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</si>
  <si>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</si>
  <si>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</si>
  <si>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</si>
  <si>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</si>
  <si>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</si>
  <si>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</si>
  <si>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</si>
  <si>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</si>
  <si>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</si>
  <si>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</si>
  <si>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</si>
  <si>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</si>
  <si>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</si>
  <si>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</si>
  <si>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</si>
  <si>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</si>
  <si>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</si>
  <si>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</si>
  <si>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</si>
  <si>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</si>
  <si>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</si>
  <si>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</si>
  <si>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</si>
  <si>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</si>
  <si>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</si>
  <si>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</si>
  <si>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</si>
  <si>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</si>
  <si>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</si>
  <si>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</si>
  <si>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</si>
  <si>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</si>
  <si>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</si>
  <si>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</si>
  <si>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</si>
  <si>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</si>
  <si>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</si>
  <si>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</si>
  <si>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</si>
  <si>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</si>
  <si>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</si>
  <si>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</si>
  <si>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</si>
  <si>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</si>
  <si>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</si>
  <si>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</si>
  <si>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</si>
  <si>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</si>
  <si>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</si>
  <si>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</si>
  <si>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</si>
  <si>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</si>
  <si>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</si>
  <si>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</si>
  <si>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</si>
  <si>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</si>
  <si>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</si>
  <si>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</si>
  <si>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</si>
  <si>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</si>
  <si>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</si>
  <si>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</si>
  <si>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</si>
  <si>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</si>
  <si>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</si>
  <si>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</si>
  <si>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</si>
  <si>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</si>
  <si>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</si>
  <si>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</si>
  <si>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</si>
  <si>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</si>
  <si>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</si>
  <si>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</si>
  <si>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</si>
  <si>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</si>
  <si>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</si>
  <si>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</si>
  <si>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</si>
  <si>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</si>
  <si>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</si>
  <si>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</si>
  <si>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</si>
  <si>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</si>
  <si>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</si>
  <si>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</si>
  <si>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</si>
  <si>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</si>
  <si>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</si>
  <si>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</si>
  <si>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</si>
  <si>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</si>
  <si>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</si>
  <si>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</si>
  <si>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</si>
  <si>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</si>
  <si>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</si>
  <si>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</si>
  <si>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</si>
  <si>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</si>
  <si>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</si>
  <si>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</si>
  <si>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</si>
  <si>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</si>
  <si>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</si>
  <si>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</si>
  <si>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</si>
  <si>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</si>
  <si>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</si>
  <si>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</si>
  <si>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</si>
  <si>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</si>
  <si>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</si>
  <si>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</si>
  <si>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</si>
  <si>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</si>
  <si>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</si>
  <si>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</si>
  <si>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</si>
  <si>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</si>
  <si>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</si>
  <si>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</si>
  <si>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</si>
  <si>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</si>
  <si>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</si>
  <si>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</si>
  <si>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</si>
  <si>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</si>
  <si>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</si>
  <si>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</si>
  <si>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</si>
  <si>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</si>
  <si>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</si>
  <si>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</si>
  <si>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</si>
  <si>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</si>
  <si>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</si>
  <si>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</si>
  <si>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</si>
  <si>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</si>
  <si>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</si>
  <si>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</si>
  <si>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</si>
  <si>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</si>
  <si>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</si>
  <si>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</si>
  <si>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</si>
  <si>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</si>
  <si>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</si>
  <si>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</si>
  <si>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</si>
  <si>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</si>
  <si>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</si>
  <si>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</si>
  <si>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</si>
  <si>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</si>
  <si>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</si>
  <si>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</si>
  <si>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</si>
  <si>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</si>
  <si>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</si>
  <si>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</si>
  <si>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</si>
  <si>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</si>
  <si>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</si>
  <si>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</si>
  <si>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</si>
  <si>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</si>
  <si>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</si>
  <si>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</si>
  <si>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</si>
  <si>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</si>
  <si>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</si>
  <si>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</si>
  <si>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</si>
  <si>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</si>
  <si>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</si>
  <si>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</si>
  <si>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</si>
  <si>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</si>
  <si>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</si>
  <si>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</si>
  <si>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</si>
  <si>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</si>
  <si>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</si>
  <si>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</si>
  <si>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</si>
  <si>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</si>
  <si>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</si>
  <si>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</si>
  <si>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</si>
  <si>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</si>
  <si>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</si>
  <si>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</si>
  <si>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</si>
  <si>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</si>
  <si>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</si>
  <si>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</si>
  <si>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</si>
  <si>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</si>
  <si>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</si>
  <si>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</si>
  <si>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</si>
  <si>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</si>
  <si>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</si>
  <si>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</si>
  <si>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</si>
  <si>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</si>
  <si>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</si>
  <si>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</si>
  <si>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</si>
  <si>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</si>
  <si>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</si>
  <si>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</si>
  <si>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</si>
  <si>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</si>
  <si>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</si>
  <si>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</si>
  <si>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</si>
  <si>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</si>
  <si>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</si>
  <si>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</si>
  <si>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</si>
  <si>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</si>
  <si>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</si>
  <si>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</si>
  <si>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</si>
  <si>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</si>
  <si>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</si>
  <si>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</si>
  <si>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</si>
  <si>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</si>
  <si>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</si>
  <si>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</si>
  <si>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</si>
  <si>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</si>
  <si>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</si>
  <si>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</si>
  <si>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</si>
  <si>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</si>
  <si>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</si>
  <si>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</si>
  <si>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</si>
  <si>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</si>
  <si>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</si>
  <si>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</si>
  <si>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</si>
  <si>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</si>
  <si>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</si>
  <si>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</si>
  <si>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</si>
  <si>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</si>
  <si>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</si>
  <si>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</si>
  <si>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</si>
  <si>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</si>
  <si>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</si>
  <si>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</si>
  <si>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</si>
  <si>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</si>
  <si>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</si>
  <si>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</si>
  <si>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</si>
  <si>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</si>
  <si>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</si>
  <si>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</si>
  <si>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</si>
  <si>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</si>
  <si>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</si>
  <si>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</si>
  <si>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</si>
  <si>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</si>
  <si>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</si>
  <si>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</si>
  <si>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</si>
  <si>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</si>
  <si>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</si>
  <si>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</si>
  <si>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</si>
  <si>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</si>
  <si>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</si>
  <si>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</si>
  <si>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</si>
  <si>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</si>
  <si>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</si>
  <si>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</si>
  <si>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</si>
  <si>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</si>
  <si>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</si>
  <si>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</si>
  <si>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</si>
  <si>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</si>
  <si>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</si>
  <si>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</si>
  <si>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</si>
  <si>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</si>
  <si>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</si>
  <si>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</si>
  <si>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</si>
  <si>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</si>
  <si>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</si>
  <si>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</si>
  <si>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</si>
  <si>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</si>
  <si>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</si>
  <si>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</si>
  <si>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</si>
  <si>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</si>
  <si>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</si>
  <si>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</si>
  <si>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</si>
  <si>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</si>
  <si>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</si>
  <si>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</si>
  <si>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</si>
  <si>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</si>
  <si>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</si>
  <si>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</si>
  <si>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</si>
  <si>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</si>
  <si>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</si>
  <si>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</si>
  <si>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</si>
  <si>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</si>
  <si>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</si>
  <si>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</si>
  <si>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</si>
  <si>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</si>
  <si>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</si>
  <si>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</si>
  <si>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</si>
  <si>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</si>
  <si>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</si>
  <si>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</si>
  <si>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</si>
  <si>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</si>
  <si>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</si>
  <si>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</si>
  <si>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</si>
  <si>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</si>
  <si>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</si>
  <si>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</si>
  <si>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</si>
  <si>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</si>
  <si>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</si>
  <si>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</si>
  <si>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</si>
  <si>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</si>
  <si>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</si>
  <si>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</si>
  <si>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</si>
  <si>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</si>
  <si>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</si>
  <si>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</si>
  <si>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</si>
  <si>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</si>
  <si>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</si>
  <si>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</si>
  <si>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</si>
  <si>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</si>
  <si>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</si>
  <si>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</si>
  <si>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</si>
  <si>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</si>
  <si>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</si>
  <si>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</si>
  <si>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</si>
  <si>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</si>
  <si>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</si>
  <si>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</si>
  <si>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</si>
  <si>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</si>
  <si>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</si>
  <si>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</si>
  <si>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</si>
  <si>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</si>
  <si>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</si>
  <si>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</si>
  <si>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</si>
  <si>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</si>
  <si>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</si>
  <si>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</si>
  <si>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</si>
  <si>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</si>
  <si>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</si>
  <si>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</si>
  <si>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</si>
  <si>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</si>
  <si>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</si>
  <si>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</si>
  <si>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</si>
  <si>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</si>
  <si>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</si>
  <si>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</si>
  <si>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</si>
  <si>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</si>
  <si>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</si>
  <si>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</si>
  <si>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</si>
  <si>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</si>
  <si>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</si>
  <si>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</si>
  <si>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</si>
  <si>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</si>
  <si>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</si>
  <si>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</si>
  <si>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</si>
  <si>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</si>
  <si>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</si>
  <si>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</si>
  <si>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</si>
  <si>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</si>
  <si>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</si>
  <si>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</si>
  <si>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</si>
  <si>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</si>
  <si>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</si>
  <si>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</si>
  <si>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</si>
  <si>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</si>
  <si>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</si>
  <si>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</si>
  <si>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</si>
  <si>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</si>
  <si>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</si>
  <si>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</si>
  <si>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</si>
  <si>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</si>
  <si>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</si>
  <si>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</si>
  <si>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</si>
  <si>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</si>
  <si>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</si>
  <si>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</si>
  <si>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</si>
  <si>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</si>
  <si>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</si>
  <si>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</si>
  <si>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</si>
  <si>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</si>
  <si>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</si>
  <si>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</si>
  <si>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</si>
  <si>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</si>
  <si>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</si>
  <si>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</si>
  <si>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</si>
  <si>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</si>
  <si>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</si>
  <si>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</si>
  <si>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</si>
  <si>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</si>
  <si>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</si>
  <si>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</si>
  <si>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</si>
  <si>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</si>
  <si>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</si>
  <si>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</si>
  <si>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</si>
  <si>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</si>
  <si>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</si>
  <si>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</si>
  <si>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</si>
  <si>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</si>
  <si>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</si>
  <si>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</si>
  <si>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</si>
  <si>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</si>
  <si>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</si>
  <si>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</si>
  <si>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</si>
  <si>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</si>
  <si>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</si>
  <si>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</si>
  <si>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</si>
  <si>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</si>
  <si>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</si>
  <si>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</si>
  <si>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</si>
  <si>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</si>
  <si>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</si>
  <si>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</si>
  <si>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</si>
  <si>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</si>
  <si>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</si>
  <si>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</si>
  <si>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</si>
  <si>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</si>
  <si>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</si>
  <si>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</si>
  <si>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</si>
  <si>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</si>
  <si>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</si>
  <si>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</si>
  <si>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</si>
  <si>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</si>
  <si>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</si>
  <si>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</si>
  <si>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</si>
  <si>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</si>
  <si>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</si>
  <si>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</si>
  <si>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</si>
  <si>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</si>
  <si>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</si>
  <si>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</si>
  <si>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</si>
  <si>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</si>
  <si>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</si>
  <si>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</si>
  <si>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</si>
  <si>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</si>
  <si>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</si>
  <si>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</si>
  <si>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</si>
  <si>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</si>
  <si>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</si>
  <si>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</si>
  <si>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</si>
  <si>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</si>
  <si>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</si>
  <si>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</si>
  <si>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</si>
  <si>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</si>
  <si>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</si>
  <si>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</si>
  <si>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</si>
  <si>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</si>
  <si>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</si>
  <si>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</si>
  <si>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</si>
  <si>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</si>
  <si>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</si>
  <si>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</si>
  <si>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</si>
  <si>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</si>
  <si>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</si>
  <si>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</si>
  <si>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</si>
  <si>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</si>
  <si>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</si>
  <si>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</si>
  <si>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</si>
  <si>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</si>
  <si>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</si>
  <si>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</si>
  <si>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</si>
  <si>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</si>
  <si>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</si>
  <si>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</si>
  <si>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</si>
  <si>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</si>
  <si>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</si>
  <si>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</si>
  <si>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</si>
  <si>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</si>
  <si>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</si>
  <si>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</si>
  <si>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</si>
  <si>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</si>
  <si>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</si>
  <si>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</si>
  <si>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</si>
  <si>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</si>
  <si>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</si>
  <si>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</si>
  <si>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</si>
  <si>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</si>
  <si>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</si>
  <si>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</si>
  <si>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</si>
  <si>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</si>
  <si>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</si>
  <si>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</si>
  <si>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</si>
  <si>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</si>
  <si>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</si>
  <si>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</si>
  <si>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</si>
  <si>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</si>
  <si>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</si>
  <si>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</si>
  <si>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</si>
  <si>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</si>
  <si>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</si>
  <si>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</si>
  <si>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</si>
  <si>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</si>
  <si>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</si>
  <si>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</si>
  <si>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</si>
  <si>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</si>
  <si>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</si>
  <si>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</si>
  <si>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</si>
  <si>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</si>
  <si>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</si>
  <si>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</si>
  <si>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</si>
  <si>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</si>
  <si>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</si>
  <si>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</si>
  <si>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</si>
  <si>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</si>
  <si>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</si>
  <si>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</si>
  <si>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</si>
  <si>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</si>
  <si>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</si>
  <si>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</si>
  <si>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</si>
  <si>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</si>
  <si>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</si>
  <si>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</si>
  <si>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</si>
  <si>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</si>
  <si>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</si>
  <si>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</si>
  <si>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</si>
  <si>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</si>
  <si>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</si>
  <si>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</si>
  <si>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</si>
  <si>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</si>
  <si>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</si>
  <si>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</si>
  <si>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</si>
  <si>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</si>
  <si>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</si>
  <si>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</si>
  <si>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</si>
  <si>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</si>
  <si>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</si>
  <si>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</si>
  <si>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</si>
  <si>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</si>
  <si>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</si>
  <si>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</si>
  <si>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</si>
  <si>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</si>
  <si>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</si>
  <si>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</si>
  <si>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</si>
  <si>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</si>
  <si>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</si>
  <si>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</si>
  <si>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</si>
  <si>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</si>
  <si>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</si>
  <si>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</si>
  <si>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</si>
  <si>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</si>
  <si>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</si>
  <si>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</si>
  <si>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</si>
  <si>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</si>
  <si>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</si>
  <si>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</si>
  <si>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</si>
  <si>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</si>
  <si>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</si>
  <si>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</si>
  <si>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</si>
  <si>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</si>
  <si>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</si>
  <si>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</si>
  <si>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</si>
  <si>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</si>
  <si>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</si>
  <si>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</si>
  <si>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</si>
  <si>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</si>
  <si>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</si>
  <si>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</si>
  <si>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</si>
  <si>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</si>
  <si>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</si>
  <si>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</si>
  <si>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</si>
  <si>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</si>
  <si>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</si>
  <si>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</si>
  <si>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</si>
  <si>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</si>
  <si>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</si>
  <si>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</si>
  <si>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</si>
  <si>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</si>
  <si>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</si>
  <si>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</si>
  <si>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</si>
  <si>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</si>
  <si>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</si>
  <si>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</si>
  <si>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</si>
  <si>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</si>
  <si>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</si>
  <si>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</si>
  <si>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</si>
  <si>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</si>
  <si>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</si>
  <si>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</si>
  <si>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</si>
  <si>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</si>
  <si>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</si>
  <si>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</si>
  <si>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</si>
  <si>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</si>
  <si>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</si>
  <si>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</si>
  <si>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</si>
  <si>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</si>
  <si>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</si>
  <si>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</si>
  <si>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</si>
  <si>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</si>
  <si>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</si>
  <si>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</si>
  <si>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</si>
  <si>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</si>
  <si>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</si>
  <si>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</si>
  <si>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</si>
  <si>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</si>
  <si>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</si>
  <si>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</si>
  <si>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</si>
  <si>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</si>
  <si>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</si>
  <si>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</si>
  <si>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</si>
  <si>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</si>
  <si>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</si>
  <si>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</si>
  <si>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</si>
  <si>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</si>
  <si>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</si>
  <si>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</si>
  <si>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</si>
  <si>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</si>
  <si>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</si>
  <si>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</si>
  <si>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</si>
  <si>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</si>
  <si>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</si>
  <si>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</si>
  <si>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</si>
  <si>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</si>
  <si>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</si>
  <si>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</si>
  <si>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</si>
  <si>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</si>
  <si>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</si>
  <si>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</si>
  <si>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</si>
  <si>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</si>
  <si>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</si>
  <si>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</si>
  <si>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</si>
  <si>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</si>
  <si>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</si>
  <si>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</si>
  <si>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</si>
  <si>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</si>
  <si>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</si>
  <si>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</si>
  <si>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</si>
  <si>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</si>
  <si>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</si>
  <si>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</si>
  <si>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</si>
  <si>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</si>
  <si>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</si>
  <si>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</si>
  <si>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</si>
  <si>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</si>
  <si>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</si>
  <si>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</si>
  <si>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</si>
  <si>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</si>
  <si>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</si>
  <si>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</si>
  <si>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</si>
  <si>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</si>
  <si>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</si>
  <si>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</si>
  <si>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</si>
  <si>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</si>
  <si>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</si>
  <si>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</si>
  <si>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</si>
  <si>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</si>
  <si>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</si>
  <si>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</si>
  <si>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</si>
  <si>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</si>
  <si>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</si>
  <si>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</si>
  <si>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</si>
  <si>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</si>
  <si>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</si>
  <si>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</si>
  <si>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</si>
  <si>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</si>
  <si>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</si>
  <si>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</si>
  <si>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</si>
  <si>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</si>
  <si>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</si>
  <si>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</si>
  <si>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</si>
  <si>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</si>
  <si>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</si>
  <si>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</si>
  <si>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</si>
  <si>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</si>
  <si>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</si>
  <si>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</si>
  <si>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</si>
  <si>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</si>
  <si>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</si>
  <si>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</si>
  <si>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</si>
  <si>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</si>
  <si>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</si>
  <si>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</si>
  <si>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</si>
  <si>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</si>
  <si>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</si>
  <si>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</si>
  <si>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</si>
  <si>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</si>
  <si>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</si>
  <si>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</si>
  <si>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</si>
  <si>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</si>
  <si>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</si>
  <si>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</si>
  <si>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</si>
  <si>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</si>
  <si>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</si>
  <si>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</si>
  <si>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</si>
  <si>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</si>
  <si>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</si>
  <si>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</si>
  <si>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</si>
  <si>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</si>
  <si>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</si>
  <si>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</si>
  <si>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</si>
  <si>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</si>
  <si>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</si>
  <si>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</si>
  <si>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</si>
  <si>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</si>
  <si>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</si>
  <si>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</si>
  <si>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</si>
  <si>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</si>
  <si>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</si>
  <si>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</si>
  <si>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</si>
  <si>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</si>
  <si>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</si>
  <si>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</si>
  <si>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</si>
  <si>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</si>
  <si>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</si>
  <si>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</si>
  <si>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</si>
  <si>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</si>
  <si>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</si>
  <si>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</si>
  <si>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</si>
  <si>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</si>
  <si>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</si>
  <si>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</si>
  <si>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</si>
  <si>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</si>
  <si>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</si>
  <si>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</si>
  <si>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</si>
  <si>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</si>
  <si>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</si>
  <si>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</si>
  <si>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</si>
  <si>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</si>
  <si>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</si>
  <si>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</si>
  <si>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</si>
  <si>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</si>
  <si>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</si>
  <si>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</si>
  <si>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</si>
  <si>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</si>
  <si>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</si>
  <si>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</si>
  <si>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</si>
  <si>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</si>
  <si>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</si>
  <si>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</si>
  <si>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</si>
  <si>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</si>
  <si>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</si>
  <si>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</si>
  <si>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</si>
  <si>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</si>
  <si>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</si>
  <si>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</si>
  <si>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</si>
  <si>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</si>
  <si>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</si>
  <si>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</si>
  <si>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</si>
  <si>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</si>
  <si>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</si>
  <si>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</si>
  <si>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</si>
  <si>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</si>
  <si>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</si>
  <si>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</si>
  <si>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</si>
  <si>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</si>
  <si>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</si>
  <si>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</si>
  <si>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</si>
  <si>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</si>
  <si>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</si>
  <si>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</si>
  <si>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</si>
  <si>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</si>
  <si>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</si>
  <si>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</si>
  <si>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</si>
  <si>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</si>
  <si>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</si>
  <si>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</si>
  <si>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</si>
  <si>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</si>
  <si>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</si>
  <si>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</si>
  <si>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</si>
  <si>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</si>
  <si>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</si>
  <si>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</si>
  <si>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</si>
  <si>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</si>
  <si>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</si>
  <si>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</si>
  <si>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</si>
  <si>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</si>
  <si>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</si>
  <si>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</si>
  <si>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</si>
  <si>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</si>
  <si>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</si>
  <si>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</si>
  <si>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</si>
  <si>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</si>
  <si>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</si>
  <si>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</si>
  <si>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</si>
  <si>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</si>
  <si>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</si>
  <si>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</si>
  <si>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</si>
  <si>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</si>
  <si>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</si>
  <si>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</si>
  <si>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</si>
  <si>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</si>
  <si>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</si>
  <si>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</si>
  <si>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</si>
  <si>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</si>
  <si>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</si>
  <si>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</si>
  <si>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</si>
  <si>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</si>
  <si>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</si>
  <si>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</si>
  <si>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</si>
  <si>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</si>
  <si>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</si>
  <si>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</si>
  <si>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</si>
  <si>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</si>
  <si>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</si>
  <si>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</si>
  <si>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</si>
  <si>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</si>
  <si>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</si>
  <si>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</si>
  <si>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</si>
  <si>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</si>
  <si>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</si>
  <si>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</si>
  <si>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</si>
  <si>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</si>
  <si>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</si>
  <si>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</si>
  <si>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</si>
  <si>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</si>
  <si>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</si>
  <si>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</si>
  <si>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</si>
  <si>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</si>
  <si>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</si>
  <si>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</si>
  <si>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</si>
  <si>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</si>
  <si>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</si>
  <si>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</si>
  <si>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</si>
  <si>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</si>
  <si>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</si>
  <si>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</si>
  <si>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</si>
  <si>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</si>
  <si>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</si>
  <si>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</si>
  <si>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</si>
  <si>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</si>
  <si>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</si>
  <si>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</si>
  <si>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</si>
  <si>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</si>
  <si>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</si>
  <si>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</si>
  <si>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</si>
  <si>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</si>
  <si>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</si>
  <si>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</si>
  <si>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</si>
  <si>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</si>
  <si>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</si>
  <si>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</si>
  <si>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</si>
  <si>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</si>
  <si>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</si>
  <si>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</si>
  <si>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</si>
  <si>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</si>
  <si>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</si>
  <si>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</si>
  <si>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</si>
  <si>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</si>
  <si>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</si>
  <si>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</si>
  <si>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</si>
  <si>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</si>
  <si>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</si>
  <si>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</si>
  <si>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</si>
  <si>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</si>
  <si>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</si>
  <si>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</si>
  <si>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</si>
  <si>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</si>
  <si>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</si>
  <si>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</si>
  <si>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</si>
  <si>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</si>
  <si>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</si>
  <si>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</si>
  <si>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</si>
  <si>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</si>
  <si>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</si>
  <si>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</si>
  <si>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</si>
  <si>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</si>
  <si>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</si>
  <si>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</si>
  <si>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</si>
  <si>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</si>
  <si>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</si>
  <si>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</si>
  <si>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</si>
  <si>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</si>
  <si>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</si>
  <si>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</si>
  <si>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</si>
  <si>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</si>
  <si>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</si>
  <si>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</si>
  <si>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</si>
  <si>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</si>
  <si>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</si>
  <si>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</si>
  <si>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</si>
  <si>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</si>
  <si>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</si>
  <si>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</si>
  <si>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</si>
  <si>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</si>
  <si>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</si>
  <si>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</si>
  <si>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</si>
  <si>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</si>
  <si>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</si>
  <si>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</si>
  <si>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</si>
  <si>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</si>
  <si>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</si>
  <si>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</si>
  <si>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</si>
  <si>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</si>
  <si>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</si>
  <si>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</si>
  <si>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</si>
  <si>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</si>
  <si>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</si>
  <si>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</si>
  <si>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</si>
  <si>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</si>
  <si>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</si>
  <si>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</si>
  <si>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</si>
  <si>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</si>
  <si>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</si>
  <si>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</si>
  <si>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</si>
  <si>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</si>
  <si>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</si>
  <si>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</si>
  <si>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</si>
  <si>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</si>
  <si>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</si>
  <si>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</si>
  <si>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</si>
  <si>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</si>
  <si>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</si>
  <si>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</si>
  <si>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</si>
  <si>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</si>
  <si>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</si>
  <si>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</si>
  <si>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</si>
  <si>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</si>
  <si>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</si>
  <si>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</si>
  <si>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</si>
  <si>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</si>
  <si>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</si>
  <si>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</si>
  <si>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</si>
  <si>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</si>
  <si>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</si>
  <si>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</si>
  <si>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</si>
  <si>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</si>
  <si>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</si>
  <si>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</si>
  <si>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</si>
  <si>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</si>
  <si>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</si>
  <si>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</si>
  <si>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</si>
  <si>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</si>
  <si>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</si>
  <si>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</si>
  <si>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</si>
  <si>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</si>
  <si>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</si>
  <si>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</si>
  <si>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</si>
  <si>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</si>
  <si>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</si>
  <si>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</si>
  <si>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</si>
  <si>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</si>
  <si>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</si>
  <si>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</si>
  <si>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</si>
  <si>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</si>
  <si>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</si>
  <si>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</si>
  <si>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</si>
  <si>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</si>
  <si>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</si>
  <si>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</si>
  <si>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</si>
  <si>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</si>
  <si>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</si>
  <si>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</si>
  <si>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</si>
  <si>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</si>
  <si>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</si>
  <si>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</si>
  <si>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</si>
  <si>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</si>
  <si>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</si>
  <si>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</si>
  <si>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</si>
  <si>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</si>
  <si>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</si>
  <si>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</si>
  <si>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</si>
  <si>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</si>
  <si>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</si>
  <si>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</si>
  <si>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</si>
  <si>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</si>
  <si>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</si>
  <si>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</si>
  <si>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</si>
  <si>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</si>
  <si>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</si>
  <si>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</si>
  <si>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</si>
  <si>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</si>
  <si>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</si>
  <si>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</si>
  <si>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</si>
  <si>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</si>
  <si>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</si>
  <si>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</si>
  <si>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</si>
  <si>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</si>
  <si>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</si>
  <si>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</si>
  <si>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</si>
  <si>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</si>
  <si>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</si>
  <si>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</si>
  <si>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</si>
  <si>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</si>
  <si>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</si>
  <si>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</si>
  <si>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</si>
  <si>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</si>
  <si>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</si>
  <si>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</si>
  <si>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</si>
  <si>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</si>
  <si>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</si>
  <si>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</si>
  <si>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</si>
  <si>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</si>
  <si>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</si>
  <si>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</si>
  <si>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</si>
  <si>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</si>
  <si>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</si>
  <si>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</si>
  <si>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</si>
  <si>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</si>
  <si>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</si>
  <si>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</si>
  <si>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</si>
  <si>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</si>
  <si>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</si>
  <si>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</si>
  <si>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</si>
  <si>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</si>
  <si>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</si>
  <si>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</si>
  <si>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</si>
  <si>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</si>
  <si>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</si>
  <si>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</si>
  <si>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</si>
  <si>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</si>
  <si>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</si>
  <si>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</si>
  <si>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</si>
  <si>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</si>
  <si>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</si>
  <si>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</si>
  <si>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</si>
  <si>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</si>
  <si>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</si>
  <si>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</si>
  <si>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</si>
  <si>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</si>
  <si>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</si>
  <si>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</si>
  <si>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</si>
  <si>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</si>
  <si>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</si>
  <si>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</si>
  <si>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</si>
  <si>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</si>
  <si>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</si>
  <si>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</si>
  <si>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</si>
  <si>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</si>
  <si>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</si>
  <si>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</si>
  <si>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</si>
  <si>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</si>
  <si>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</si>
  <si>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</si>
  <si>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</si>
  <si>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</si>
  <si>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</si>
  <si>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</si>
  <si>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</si>
  <si>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</si>
  <si>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</si>
  <si>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</si>
  <si>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</si>
  <si>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</si>
  <si>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</si>
  <si>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</si>
  <si>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</si>
  <si>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</si>
  <si>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</si>
  <si>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</si>
  <si>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</si>
  <si>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</si>
  <si>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</si>
  <si>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</si>
  <si>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</si>
  <si>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</si>
  <si>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</si>
  <si>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</si>
  <si>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</si>
  <si>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</si>
  <si>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</si>
  <si>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</si>
  <si>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</si>
  <si>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</si>
  <si>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</si>
  <si>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</si>
  <si>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</si>
  <si>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</si>
  <si>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</si>
  <si>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</si>
  <si>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</si>
  <si>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</si>
  <si>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</si>
  <si>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</si>
  <si>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</si>
  <si>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</si>
  <si>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</si>
  <si>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</si>
  <si>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</si>
  <si>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</si>
  <si>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</si>
  <si>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</si>
  <si>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</si>
  <si>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</si>
  <si>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</si>
  <si>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</si>
  <si>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</si>
  <si>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</si>
  <si>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</si>
  <si>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</si>
  <si>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</si>
  <si>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</si>
  <si>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</si>
  <si>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</si>
  <si>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</si>
  <si>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</si>
  <si>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</si>
  <si>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</si>
  <si>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</si>
  <si>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</si>
  <si>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</si>
  <si>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</si>
  <si>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</si>
  <si>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</si>
  <si>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</si>
  <si>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</si>
  <si>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</si>
  <si>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</si>
  <si>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</si>
  <si>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</si>
  <si>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</si>
  <si>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</si>
  <si>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</si>
  <si>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</si>
  <si>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</si>
  <si>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</si>
  <si>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</si>
  <si>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</si>
  <si>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</si>
  <si>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</si>
  <si>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</si>
  <si>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</si>
  <si>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</si>
  <si>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</si>
  <si>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</si>
  <si>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</si>
  <si>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</si>
  <si>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</si>
  <si>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</si>
  <si>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</si>
  <si>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</si>
  <si>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</si>
  <si>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</si>
  <si>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</si>
  <si>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</si>
  <si>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</si>
  <si>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</si>
  <si>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</si>
  <si>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</si>
  <si>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</si>
  <si>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</si>
  <si>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</si>
  <si>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</si>
  <si>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</si>
  <si>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</si>
  <si>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</si>
  <si>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</si>
  <si>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</si>
  <si>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</si>
  <si>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</si>
  <si>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</si>
  <si>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</si>
  <si>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</si>
  <si>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</si>
  <si>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</si>
  <si>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</si>
  <si>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</si>
  <si>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</si>
  <si>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</si>
  <si>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</si>
  <si>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</si>
  <si>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</si>
  <si>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</si>
  <si>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</si>
  <si>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</si>
  <si>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</si>
  <si>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</si>
  <si>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</si>
  <si>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</si>
  <si>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</si>
  <si>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</si>
  <si>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</si>
  <si>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</si>
  <si>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</si>
  <si>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</si>
  <si>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</si>
  <si>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</si>
  <si>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</si>
  <si>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</si>
  <si>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</si>
  <si>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</si>
  <si>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</si>
  <si>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</si>
  <si>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</si>
  <si>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</si>
  <si>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</si>
  <si>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</si>
  <si>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</si>
  <si>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</si>
  <si>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</si>
  <si>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</si>
  <si>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</si>
  <si>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</si>
  <si>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</si>
  <si>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</si>
  <si>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</si>
  <si>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</si>
  <si>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</si>
  <si>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</si>
  <si>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</si>
  <si>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</si>
  <si>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</si>
  <si>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</si>
  <si>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</si>
  <si>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</si>
  <si>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</si>
  <si>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</si>
  <si>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</si>
  <si>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</si>
  <si>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</si>
  <si>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</si>
  <si>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</si>
  <si>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</si>
  <si>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</si>
  <si>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</si>
  <si>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</si>
  <si>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</si>
  <si>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</si>
  <si>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</si>
  <si>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</si>
  <si>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</si>
  <si>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</si>
  <si>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</si>
  <si>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</si>
  <si>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</si>
  <si>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</si>
  <si>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</si>
  <si>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</si>
  <si>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</si>
  <si>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</si>
  <si>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</si>
  <si>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</si>
  <si>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</si>
  <si>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</si>
  <si>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</si>
  <si>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</si>
  <si>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</si>
  <si>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</si>
  <si>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</si>
  <si>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</si>
  <si>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</si>
  <si>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</si>
  <si>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</si>
  <si>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</si>
  <si>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</si>
  <si>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</si>
  <si>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</si>
  <si>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</si>
  <si>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</si>
  <si>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</si>
  <si>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</si>
  <si>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</si>
  <si>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</si>
  <si>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</si>
  <si>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</si>
  <si>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</si>
  <si>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</si>
  <si>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</si>
  <si>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</si>
  <si>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</si>
  <si>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</si>
  <si>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</si>
  <si>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</si>
  <si>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</si>
  <si>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</si>
  <si>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</si>
  <si>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</si>
  <si>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</si>
  <si>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</si>
  <si>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</si>
  <si>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</si>
  <si>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</si>
  <si>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</si>
  <si>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</si>
  <si>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</si>
  <si>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</si>
  <si>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</si>
  <si>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</si>
  <si>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</si>
  <si>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</si>
  <si>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</si>
  <si>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</si>
  <si>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</si>
  <si>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</si>
  <si>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</si>
  <si>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</si>
  <si>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</si>
  <si>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</si>
  <si>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</si>
  <si>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</si>
  <si>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</si>
  <si>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</si>
  <si>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</si>
  <si>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</si>
  <si>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</si>
  <si>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</si>
  <si>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</si>
  <si>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</si>
  <si>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</si>
  <si>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</si>
  <si>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</si>
  <si>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</si>
  <si>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</si>
  <si>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</si>
  <si>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</si>
  <si>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</si>
  <si>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</si>
  <si>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</si>
  <si>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</si>
  <si>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</si>
  <si>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</si>
  <si>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</si>
  <si>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</si>
  <si>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</si>
  <si>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</si>
  <si>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</si>
  <si>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</si>
  <si>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</si>
  <si>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</si>
  <si>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</si>
  <si>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</si>
  <si>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</si>
  <si>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</si>
  <si>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</si>
  <si>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</si>
  <si>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</si>
  <si>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</si>
  <si>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</si>
  <si>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</si>
  <si>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</si>
  <si>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</si>
  <si>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</si>
  <si>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</si>
  <si>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</si>
  <si>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</si>
  <si>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</si>
  <si>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</si>
  <si>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</si>
  <si>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</si>
  <si>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</si>
  <si>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</si>
  <si>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</si>
  <si>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</si>
  <si>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</si>
  <si>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</si>
  <si>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</si>
  <si>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</si>
  <si>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</si>
  <si>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</si>
  <si>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</si>
  <si>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</si>
  <si>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</si>
  <si>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</si>
  <si>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</si>
  <si>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</si>
  <si>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</si>
  <si>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</si>
  <si>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</si>
  <si>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</si>
  <si>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</si>
  <si>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</si>
  <si>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</si>
  <si>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</si>
  <si>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</si>
  <si>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</si>
  <si>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</si>
  <si>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</si>
  <si>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</si>
  <si>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</si>
  <si>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</si>
  <si>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</si>
  <si>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</si>
  <si>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</si>
  <si>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</si>
  <si>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</si>
  <si>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</si>
  <si>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</si>
  <si>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</si>
  <si>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</si>
  <si>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</si>
  <si>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</si>
  <si>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</si>
  <si>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</si>
  <si>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</si>
  <si>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</si>
  <si>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</si>
  <si>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</si>
  <si>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</si>
  <si>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</si>
  <si>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</si>
  <si>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</si>
  <si>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</si>
  <si>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</si>
  <si>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</si>
  <si>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</si>
  <si>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</si>
  <si>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</si>
  <si>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</si>
  <si>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</si>
  <si>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</si>
  <si>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</si>
  <si>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</si>
  <si>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</si>
  <si>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</si>
  <si>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</si>
  <si>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</si>
  <si>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</si>
  <si>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</si>
  <si>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</si>
  <si>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</si>
  <si>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</si>
  <si>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</si>
  <si>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</si>
  <si>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</si>
  <si>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</si>
  <si>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</si>
  <si>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</si>
  <si>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</si>
  <si>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</si>
  <si>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</si>
  <si>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</si>
  <si>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</si>
  <si>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</si>
  <si>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</si>
  <si>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</si>
  <si>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</si>
  <si>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</si>
  <si>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</si>
  <si>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</si>
  <si>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</si>
  <si>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</si>
  <si>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</si>
  <si>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</si>
  <si>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</si>
  <si>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</si>
  <si>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</si>
  <si>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</si>
  <si>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</si>
  <si>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</si>
  <si>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</si>
  <si>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</si>
  <si>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</si>
  <si>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</si>
  <si>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</si>
  <si>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</si>
  <si>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</si>
  <si>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</si>
  <si>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</si>
  <si>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</si>
  <si>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</si>
  <si>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</si>
  <si>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</si>
  <si>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</si>
  <si>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</si>
  <si>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</si>
  <si>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</si>
  <si>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</si>
  <si>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</si>
  <si>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</si>
  <si>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</si>
  <si>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</si>
  <si>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</si>
  <si>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</si>
  <si>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</si>
  <si>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</si>
  <si>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</si>
  <si>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</si>
  <si>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</si>
  <si>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</si>
  <si>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</si>
  <si>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</si>
  <si>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</si>
  <si>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</si>
  <si>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</si>
  <si>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</si>
  <si>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</si>
  <si>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</si>
  <si>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</si>
  <si>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</si>
  <si>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</si>
  <si>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</si>
  <si>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</si>
  <si>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</si>
  <si>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</si>
  <si>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</si>
  <si>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</si>
  <si>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</si>
  <si>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</si>
  <si>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</si>
  <si>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</si>
  <si>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</si>
  <si>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</si>
  <si>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</si>
  <si>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</si>
  <si>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</si>
  <si>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</si>
  <si>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</si>
  <si>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</si>
  <si>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</si>
  <si>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</si>
  <si>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</si>
  <si>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</si>
  <si>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</si>
  <si>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</si>
  <si>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</si>
  <si>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</si>
  <si>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</si>
  <si>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</si>
  <si>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</si>
  <si>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</si>
  <si>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</si>
  <si>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</si>
  <si>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</si>
  <si>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</si>
  <si>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</si>
  <si>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</si>
  <si>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</si>
  <si>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</si>
  <si>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</si>
  <si>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</si>
  <si>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</si>
  <si>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</si>
  <si>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</si>
  <si>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</si>
  <si>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</si>
  <si>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</si>
  <si>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</si>
  <si>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</si>
  <si>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</si>
  <si>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</si>
  <si>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</si>
  <si>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</si>
  <si>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</si>
  <si>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</si>
  <si>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</si>
  <si>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</si>
  <si>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</si>
  <si>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</si>
  <si>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</si>
  <si>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</si>
  <si>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</si>
  <si>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</si>
  <si>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</si>
  <si>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</si>
  <si>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</si>
  <si>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</si>
  <si>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</si>
  <si>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</si>
  <si>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</si>
  <si>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</si>
  <si>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</si>
  <si>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</si>
  <si>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</si>
  <si>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</si>
  <si>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</si>
  <si>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</si>
  <si>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</si>
  <si>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</si>
  <si>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</si>
  <si>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</si>
  <si>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</si>
  <si>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</si>
  <si>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</si>
  <si>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</si>
  <si>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</si>
  <si>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</si>
  <si>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</si>
  <si>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</si>
  <si>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</si>
  <si>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</si>
  <si>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</si>
  <si>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</si>
  <si>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</si>
  <si>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</si>
  <si>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</si>
  <si>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</si>
  <si>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</si>
  <si>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</si>
  <si>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</si>
  <si>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</si>
  <si>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</si>
  <si>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</si>
  <si>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</si>
  <si>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</si>
  <si>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</si>
  <si>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</si>
  <si>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</si>
  <si>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</si>
  <si>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</si>
  <si>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</si>
  <si>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</si>
  <si>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</si>
  <si>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</si>
  <si>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</si>
  <si>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</si>
  <si>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</si>
  <si>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</si>
  <si>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</si>
  <si>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</si>
  <si>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</si>
  <si>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</si>
  <si>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</si>
  <si>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</si>
  <si>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</si>
  <si>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</si>
  <si>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</si>
  <si>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</si>
  <si>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</si>
  <si>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</si>
  <si>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</si>
  <si>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</si>
  <si>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</si>
  <si>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</si>
  <si>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</si>
  <si>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</si>
  <si>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</si>
  <si>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</si>
  <si>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</si>
  <si>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</si>
  <si>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</si>
  <si>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</si>
  <si>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</si>
  <si>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</si>
  <si>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</si>
  <si>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</si>
  <si>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</si>
  <si>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</si>
  <si>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</si>
  <si>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</si>
  <si>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</si>
  <si>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</si>
  <si>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</si>
  <si>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</si>
  <si>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</si>
  <si>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</si>
  <si>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</si>
  <si>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</si>
  <si>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</si>
  <si>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</si>
  <si>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</si>
  <si>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</si>
  <si>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</si>
  <si>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</si>
  <si>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</si>
  <si>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</si>
  <si>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</si>
  <si>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</si>
  <si>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</si>
  <si>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</si>
  <si>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</si>
  <si>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</si>
  <si>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</si>
  <si>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</si>
  <si>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</si>
  <si>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</si>
  <si>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</si>
  <si>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</si>
  <si>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</si>
  <si>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</si>
  <si>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</si>
  <si>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</si>
  <si>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</si>
  <si>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</si>
  <si>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</si>
  <si>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</si>
  <si>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</si>
  <si>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</si>
  <si>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</si>
  <si>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</si>
  <si>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</si>
  <si>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</si>
  <si>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</si>
  <si>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</si>
  <si>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</si>
  <si>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</si>
  <si>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</si>
  <si>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</si>
  <si>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</si>
  <si>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</si>
  <si>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</si>
  <si>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</si>
  <si>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</si>
  <si>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</si>
  <si>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</si>
  <si>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</si>
  <si>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</si>
  <si>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</si>
  <si>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</si>
  <si>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</si>
  <si>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</si>
  <si>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</si>
  <si>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</si>
  <si>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</si>
  <si>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</si>
  <si>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</si>
  <si>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</si>
  <si>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</si>
  <si>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</si>
  <si>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</si>
  <si>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</si>
  <si>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</si>
  <si>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</si>
  <si>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</si>
  <si>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</si>
  <si>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</si>
  <si>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</si>
  <si>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</si>
  <si>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</si>
  <si>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</si>
  <si>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</si>
  <si>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</si>
  <si>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</si>
  <si>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</si>
  <si>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</si>
  <si>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</si>
  <si>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</si>
  <si>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</si>
  <si>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</si>
  <si>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</si>
  <si>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</si>
  <si>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</si>
  <si>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</si>
  <si>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</si>
  <si>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</si>
  <si>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</si>
  <si>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</si>
  <si>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</si>
  <si>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</si>
  <si>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</si>
  <si>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</si>
  <si>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</si>
  <si>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</si>
  <si>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</si>
  <si>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</si>
  <si>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</si>
  <si>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</si>
  <si>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</si>
  <si>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</si>
  <si>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</si>
  <si>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</si>
  <si>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</si>
  <si>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</si>
  <si>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</si>
  <si>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</si>
  <si>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</si>
  <si>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</si>
  <si>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</si>
  <si>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</si>
  <si>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</si>
  <si>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</si>
  <si>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</si>
  <si>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</si>
  <si>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</si>
  <si>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</si>
  <si>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</si>
  <si>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</si>
  <si>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</si>
  <si>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</si>
  <si>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</si>
  <si>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</si>
  <si>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</si>
  <si>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</si>
  <si>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</si>
  <si>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</si>
  <si>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</si>
  <si>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</si>
  <si>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</si>
  <si>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</si>
  <si>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</si>
  <si>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</si>
  <si>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</si>
  <si>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</si>
  <si>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</si>
  <si>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</si>
  <si>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</si>
  <si>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</si>
  <si>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</si>
  <si>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</si>
  <si>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</si>
  <si>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</si>
  <si>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</si>
  <si>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</si>
  <si>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</si>
  <si>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</si>
  <si>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</si>
  <si>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</si>
  <si>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</si>
  <si>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</si>
  <si>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</si>
  <si>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</si>
  <si>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</si>
  <si>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</si>
  <si>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</si>
  <si>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</si>
  <si>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</si>
  <si>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</si>
  <si>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</si>
  <si>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</si>
  <si>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</si>
  <si>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</si>
  <si>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</si>
  <si>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</si>
  <si>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</si>
  <si>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</si>
  <si>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</si>
  <si>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</si>
  <si>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</si>
  <si>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</si>
  <si>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</si>
  <si>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</si>
  <si>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</si>
  <si>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</si>
  <si>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</si>
  <si>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</si>
  <si>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</si>
  <si>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</si>
  <si>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</si>
  <si>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</si>
  <si>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</si>
  <si>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</si>
  <si>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</si>
  <si>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</si>
  <si>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</si>
  <si>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</si>
  <si>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</si>
  <si>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</si>
  <si>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</si>
  <si>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</si>
  <si>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</si>
  <si>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</si>
  <si>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</si>
  <si>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</si>
  <si>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</si>
  <si>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</si>
  <si>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</si>
  <si>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</si>
  <si>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</si>
  <si>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</si>
  <si>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</si>
  <si>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</si>
  <si>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</si>
  <si>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</si>
  <si>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</si>
  <si>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</si>
  <si>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</si>
  <si>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</si>
  <si>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</si>
  <si>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</si>
  <si>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</si>
  <si>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</si>
  <si>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</si>
  <si>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</si>
  <si>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</si>
  <si>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</si>
  <si>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</si>
  <si>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</si>
  <si>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</si>
  <si>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</si>
  <si>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</si>
  <si>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</si>
  <si>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</si>
  <si>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</si>
  <si>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</si>
  <si>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</si>
  <si>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</si>
  <si>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</si>
  <si>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</si>
  <si>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</si>
  <si>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</si>
  <si>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</si>
  <si>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</si>
  <si>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</si>
  <si>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</si>
  <si>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</si>
  <si>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</si>
  <si>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</si>
  <si>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</si>
  <si>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</si>
  <si>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</si>
  <si>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</si>
  <si>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</si>
  <si>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</si>
  <si>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</si>
  <si>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</si>
  <si>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</si>
  <si>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</si>
  <si>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</si>
  <si>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</si>
  <si>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</si>
  <si>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</si>
  <si>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</si>
  <si>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</si>
  <si>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</si>
  <si>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</si>
  <si>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</si>
  <si>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</si>
  <si>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</si>
  <si>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</si>
  <si>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</si>
  <si>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</si>
  <si>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</si>
  <si>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</si>
  <si>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</si>
  <si>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</si>
  <si>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</si>
  <si>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</si>
  <si>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</si>
  <si>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</si>
  <si>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</si>
  <si>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</si>
  <si>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</si>
  <si>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</si>
  <si>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</si>
  <si>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</si>
  <si>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</si>
  <si>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</si>
  <si>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</si>
  <si>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</si>
  <si>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</si>
  <si>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</si>
  <si>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</si>
  <si>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</si>
  <si>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</si>
  <si>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</si>
  <si>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</si>
  <si>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</si>
  <si>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</si>
  <si>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</si>
  <si>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</si>
  <si>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</si>
  <si>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</si>
  <si>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</si>
  <si>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</si>
  <si>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</si>
  <si>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</si>
  <si>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</si>
  <si>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</si>
  <si>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</si>
  <si>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</si>
  <si>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</si>
  <si>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</si>
  <si>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</si>
  <si>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</si>
  <si>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</si>
  <si>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</si>
  <si>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</si>
  <si>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</si>
  <si>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</si>
  <si>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</si>
  <si>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</si>
  <si>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</si>
  <si>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</si>
  <si>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</si>
  <si>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</si>
  <si>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</si>
  <si>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</si>
  <si>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</si>
  <si>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</si>
  <si>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</si>
  <si>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</si>
  <si>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</si>
  <si>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</si>
  <si>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</si>
  <si>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</si>
  <si>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</si>
  <si>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</si>
  <si>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</si>
  <si>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</si>
  <si>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</si>
  <si>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</si>
  <si>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</si>
  <si>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</si>
  <si>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</si>
  <si>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</si>
  <si>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</si>
  <si>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</si>
  <si>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</si>
  <si>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</si>
  <si>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</si>
  <si>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</si>
  <si>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</si>
  <si>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</si>
  <si>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</si>
  <si>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</si>
  <si>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</si>
  <si>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</si>
  <si>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</si>
  <si>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</si>
  <si>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</si>
  <si>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</si>
  <si>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</si>
  <si>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</si>
  <si>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</si>
  <si>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</si>
  <si>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</si>
  <si>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</si>
  <si>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</si>
  <si>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</si>
  <si>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</si>
  <si>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</si>
  <si>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</si>
  <si>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</si>
  <si>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</si>
  <si>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</si>
  <si>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</si>
  <si>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</si>
  <si>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</si>
  <si>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</si>
  <si>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</si>
  <si>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</si>
  <si>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</si>
  <si>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</si>
  <si>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</si>
  <si>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</si>
  <si>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</si>
  <si>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</si>
  <si>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</si>
  <si>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</si>
  <si>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</si>
  <si>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</si>
  <si>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</si>
  <si>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</si>
  <si>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</si>
  <si>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</si>
  <si>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</si>
  <si>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</si>
  <si>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</si>
  <si>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</si>
  <si>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</si>
  <si>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</si>
  <si>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</si>
  <si>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</si>
  <si>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</si>
  <si>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</si>
  <si>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</si>
  <si>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</si>
  <si>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</si>
  <si>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</si>
  <si>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</si>
  <si>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</si>
  <si>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</si>
  <si>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</si>
  <si>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</si>
  <si>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</si>
  <si>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</si>
  <si>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</si>
  <si>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</si>
  <si>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</si>
  <si>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</si>
  <si>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</si>
  <si>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</si>
  <si>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</si>
  <si>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</si>
  <si>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</si>
  <si>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</si>
  <si>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</si>
  <si>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</si>
  <si>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</si>
  <si>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</si>
  <si>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</si>
  <si>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</si>
  <si>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</si>
  <si>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</si>
  <si>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</si>
  <si>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</si>
  <si>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</si>
  <si>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</si>
  <si>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</si>
  <si>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</si>
  <si>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</si>
  <si>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</si>
  <si>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</si>
  <si>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</si>
  <si>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</si>
  <si>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</si>
  <si>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</si>
  <si>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</si>
  <si>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</si>
  <si>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</si>
  <si>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</si>
  <si>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</si>
  <si>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</si>
  <si>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</si>
  <si>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</si>
  <si>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</si>
  <si>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</si>
  <si>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</si>
  <si>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</si>
  <si>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</si>
  <si>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</si>
  <si>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</si>
  <si>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</si>
  <si>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</si>
  <si>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</si>
  <si>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</si>
  <si>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</si>
  <si>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</si>
  <si>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</si>
  <si>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</si>
  <si>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</si>
  <si>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</si>
  <si>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</si>
  <si>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</si>
  <si>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</si>
  <si>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</si>
  <si>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</si>
  <si>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</si>
  <si>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</si>
  <si>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</si>
  <si>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</si>
  <si>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</si>
  <si>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</si>
  <si>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</si>
  <si>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</si>
  <si>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</si>
  <si>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</si>
  <si>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</si>
  <si>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</si>
  <si>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</si>
  <si>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</si>
  <si>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</si>
  <si>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</si>
  <si>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</si>
  <si>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</si>
  <si>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</si>
  <si>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</si>
  <si>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</si>
  <si>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</si>
  <si>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</si>
  <si>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</si>
  <si>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</si>
  <si>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</si>
  <si>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</si>
  <si>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</si>
  <si>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</si>
  <si>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</si>
  <si>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</si>
  <si>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</si>
  <si>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</si>
  <si>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</si>
  <si>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</si>
  <si>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</si>
  <si>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</si>
  <si>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</si>
  <si>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</si>
  <si>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</si>
  <si>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</si>
  <si>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</si>
  <si>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</si>
  <si>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</si>
  <si>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</si>
  <si>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</si>
  <si>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</si>
  <si>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</si>
  <si>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</si>
  <si>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</si>
  <si>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</si>
  <si>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</si>
  <si>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</si>
  <si>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</si>
  <si>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</si>
  <si>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</si>
  <si>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</si>
  <si>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</si>
  <si>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</si>
  <si>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</si>
  <si>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</si>
  <si>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</si>
  <si>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</si>
  <si>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</si>
  <si>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</si>
  <si>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</si>
  <si>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</si>
  <si>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</si>
  <si>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</si>
  <si>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</si>
  <si>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</si>
  <si>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</si>
  <si>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</si>
  <si>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</si>
  <si>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</si>
  <si>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</si>
  <si>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</si>
  <si>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</si>
  <si>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</si>
  <si>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</si>
  <si>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</si>
  <si>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</si>
  <si>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</si>
  <si>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</si>
  <si>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</si>
  <si>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</si>
  <si>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</si>
  <si>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</si>
  <si>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</si>
  <si>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</si>
  <si>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</si>
  <si>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</si>
  <si>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</si>
  <si>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</si>
  <si>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</si>
  <si>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</si>
  <si>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</si>
  <si>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</si>
  <si>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</si>
  <si>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</si>
  <si>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</si>
  <si>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</si>
  <si>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</si>
  <si>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</si>
  <si>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</si>
  <si>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</si>
  <si>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</si>
  <si>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</si>
  <si>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</si>
  <si>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</si>
  <si>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</si>
  <si>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</si>
  <si>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</si>
  <si>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</si>
  <si>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</si>
  <si>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</si>
  <si>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</si>
  <si>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</si>
  <si>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</si>
  <si>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</si>
  <si>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</si>
  <si>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</si>
  <si>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</si>
  <si>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</si>
  <si>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</si>
  <si>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</si>
  <si>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</si>
  <si>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</si>
  <si>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</si>
  <si>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</si>
  <si>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</si>
  <si>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</si>
  <si>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</si>
  <si>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</si>
  <si>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</si>
  <si>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</si>
  <si>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</si>
  <si>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</si>
  <si>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</si>
  <si>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</si>
  <si>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</si>
  <si>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</si>
  <si>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</si>
  <si>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</si>
  <si>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</si>
  <si>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</si>
  <si>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</si>
  <si>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</si>
  <si>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</si>
  <si>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</si>
  <si>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</si>
  <si>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</si>
  <si>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</si>
  <si>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</si>
  <si>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</si>
  <si>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</si>
  <si>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</si>
  <si>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</si>
  <si>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</si>
  <si>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</si>
  <si>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</si>
  <si>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</si>
  <si>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</si>
  <si>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</si>
  <si>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</si>
  <si>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</si>
  <si>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</si>
  <si>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</si>
  <si>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</si>
  <si>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</si>
  <si>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</si>
  <si>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</si>
  <si>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</si>
  <si>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</si>
  <si>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</si>
  <si>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</si>
  <si>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</si>
  <si>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</si>
  <si>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</si>
  <si>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</si>
  <si>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</si>
  <si>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</si>
  <si>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</si>
  <si>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</si>
  <si>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</si>
  <si>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</si>
  <si>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</si>
  <si>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</si>
  <si>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</si>
  <si>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</si>
  <si>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</si>
  <si>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</si>
  <si>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</si>
  <si>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</si>
  <si>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</si>
  <si>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</si>
  <si>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</si>
  <si>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</si>
  <si>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</si>
  <si>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</si>
  <si>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</si>
  <si>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</si>
  <si>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</si>
  <si>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</si>
  <si>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</si>
  <si>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</si>
  <si>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</si>
  <si>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</si>
  <si>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</si>
  <si>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</si>
  <si>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</si>
  <si>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</si>
  <si>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</si>
  <si>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</si>
  <si>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</si>
  <si>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</si>
  <si>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</si>
  <si>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</si>
  <si>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</si>
  <si>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</si>
  <si>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</si>
  <si>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</si>
  <si>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</si>
  <si>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</si>
  <si>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</si>
  <si>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</si>
  <si>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</si>
  <si>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</si>
  <si>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</si>
  <si>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</si>
  <si>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</si>
  <si>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</si>
  <si>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</si>
  <si>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</si>
  <si>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</si>
  <si>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</si>
  <si>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</si>
  <si>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</si>
  <si>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</si>
  <si>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</si>
  <si>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</si>
  <si>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</si>
  <si>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</si>
  <si>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</si>
  <si>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</si>
  <si>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</si>
  <si>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</si>
  <si>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</si>
  <si>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</si>
  <si>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</si>
  <si>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</si>
  <si>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</si>
  <si>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</si>
  <si>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</si>
  <si>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</si>
  <si>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</si>
  <si>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</si>
  <si>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</si>
  <si>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</si>
  <si>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</si>
  <si>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</si>
  <si>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</si>
  <si>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</si>
  <si>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</si>
  <si>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</si>
  <si>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</si>
  <si>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</si>
  <si>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</si>
  <si>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</si>
  <si>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</si>
  <si>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</si>
  <si>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</si>
  <si>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</si>
  <si>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</si>
  <si>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</si>
  <si>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</si>
  <si>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</si>
  <si>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</si>
  <si>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</si>
  <si>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</si>
  <si>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</si>
  <si>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</si>
  <si>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</si>
  <si>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</si>
  <si>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</si>
  <si>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</si>
  <si>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</si>
  <si>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</si>
  <si>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</si>
  <si>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</si>
  <si>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</si>
  <si>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</si>
  <si>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</si>
  <si>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</si>
  <si>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</si>
  <si>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</si>
  <si>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</si>
  <si>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</si>
  <si>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</si>
  <si>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</si>
  <si>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</si>
  <si>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</si>
  <si>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</si>
  <si>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</si>
  <si>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</si>
  <si>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</si>
  <si>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</si>
  <si>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</si>
  <si>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</si>
  <si>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</si>
  <si>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</si>
  <si>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</si>
  <si>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</si>
  <si>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</si>
  <si>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</si>
  <si>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</si>
  <si>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</si>
  <si>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</si>
  <si>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</si>
  <si>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</si>
  <si>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</si>
  <si>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</si>
  <si>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</si>
  <si>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</si>
  <si>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</si>
  <si>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</si>
  <si>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</si>
  <si>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</si>
  <si>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</si>
  <si>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</si>
  <si>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</si>
  <si>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</si>
  <si>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</si>
  <si>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</si>
  <si>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</si>
  <si>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</si>
  <si>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</si>
  <si>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</si>
  <si>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</si>
  <si>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</si>
  <si>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</si>
  <si>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</si>
  <si>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</si>
  <si>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</si>
  <si>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</si>
  <si>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</si>
  <si>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</si>
  <si>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</si>
  <si>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</si>
  <si>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</si>
  <si>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</si>
  <si>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</si>
  <si>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</si>
  <si>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</si>
  <si>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</si>
  <si>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</si>
  <si>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</si>
  <si>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</si>
  <si>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</si>
  <si>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</si>
  <si>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</si>
  <si>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</si>
  <si>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</si>
  <si>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</si>
  <si>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</si>
  <si>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</si>
  <si>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</si>
  <si>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</si>
  <si>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</si>
  <si>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</si>
  <si>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</si>
  <si>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</si>
  <si>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</si>
  <si>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</si>
  <si>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</si>
  <si>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</si>
  <si>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</si>
  <si>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</si>
  <si>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</si>
  <si>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</si>
  <si>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</si>
  <si>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</si>
  <si>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</si>
  <si>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</si>
  <si>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</si>
  <si>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</si>
  <si>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</si>
  <si>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</si>
  <si>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</si>
  <si>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</si>
  <si>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</si>
  <si>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</si>
  <si>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</si>
  <si>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</si>
  <si>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</si>
  <si>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</si>
  <si>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</si>
  <si>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</si>
  <si>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</si>
  <si>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</si>
  <si>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</si>
  <si>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</si>
  <si>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</si>
  <si>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</si>
  <si>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</si>
  <si>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</si>
  <si>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</si>
  <si>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</si>
  <si>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</si>
  <si>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</si>
  <si>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</si>
  <si>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</si>
  <si>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</si>
  <si>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</si>
  <si>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</si>
  <si>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</si>
  <si>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</si>
  <si>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</si>
  <si>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</si>
  <si>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</si>
  <si>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</si>
  <si>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</si>
  <si>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</si>
  <si>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</si>
  <si>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</si>
  <si>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</si>
  <si>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</si>
  <si>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</si>
  <si>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</si>
  <si>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</si>
  <si>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</si>
  <si>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</si>
  <si>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</si>
  <si>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</si>
  <si>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</si>
  <si>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</si>
  <si>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</si>
  <si>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</si>
  <si>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</si>
  <si>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</si>
  <si>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</si>
  <si>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</si>
  <si>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</si>
  <si>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</si>
  <si>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</si>
  <si>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</si>
  <si>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</si>
  <si>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</si>
  <si>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</si>
  <si>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</si>
  <si>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</si>
  <si>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</si>
  <si>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</si>
  <si>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</si>
  <si>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</si>
  <si>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</si>
  <si>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</si>
  <si>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</si>
  <si>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</si>
  <si>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</si>
  <si>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</si>
  <si>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</si>
  <si>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</si>
  <si>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</si>
  <si>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</si>
  <si>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</si>
  <si>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</si>
  <si>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</si>
  <si>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</si>
  <si>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</si>
  <si>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</si>
  <si>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</si>
  <si>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</si>
  <si>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</si>
  <si>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</si>
  <si>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</si>
  <si>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</si>
  <si>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</si>
  <si>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</si>
  <si>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</si>
  <si>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</si>
  <si>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</si>
  <si>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</si>
  <si>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</si>
  <si>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</si>
  <si>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</si>
  <si>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</si>
  <si>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</si>
  <si>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</si>
  <si>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</si>
  <si>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</si>
  <si>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</si>
  <si>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</si>
  <si>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</si>
  <si>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</si>
  <si>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</si>
  <si>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</si>
  <si>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</si>
  <si>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</si>
  <si>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</si>
  <si>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</si>
  <si>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</si>
  <si>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</si>
  <si>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</si>
  <si>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</si>
  <si>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</si>
  <si>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</si>
  <si>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</si>
  <si>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</si>
  <si>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</si>
  <si>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</si>
  <si>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</si>
  <si>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</si>
  <si>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</si>
  <si>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</si>
  <si>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</si>
  <si>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</si>
  <si>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</si>
  <si>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</si>
  <si>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</si>
  <si>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</si>
  <si>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</si>
  <si>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</si>
  <si>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</si>
  <si>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</si>
  <si>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</si>
  <si>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</si>
  <si>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</si>
  <si>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</si>
  <si>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</si>
  <si>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</si>
  <si>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</si>
  <si>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</si>
  <si>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</si>
  <si>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</si>
  <si>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</si>
  <si>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</si>
  <si>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</si>
  <si>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</si>
  <si>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</si>
  <si>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</si>
  <si>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</si>
  <si>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</si>
  <si>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</si>
  <si>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</si>
  <si>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</si>
  <si>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</si>
  <si>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</si>
  <si>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</si>
  <si>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</si>
  <si>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</si>
  <si>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</si>
  <si>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</si>
  <si>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</si>
  <si>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</si>
  <si>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</si>
  <si>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</si>
  <si>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</si>
  <si>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</si>
  <si>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</si>
  <si>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</si>
  <si>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</si>
  <si>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</si>
  <si>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</si>
  <si>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</si>
  <si>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</si>
  <si>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</si>
  <si>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</si>
  <si>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</si>
  <si>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</si>
  <si>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</si>
  <si>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</si>
  <si>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</si>
  <si>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</si>
  <si>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</si>
  <si>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</si>
  <si>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</si>
  <si>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</si>
  <si>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</si>
  <si>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</si>
  <si>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</si>
  <si>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</si>
  <si>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</si>
  <si>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</si>
  <si>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</si>
  <si>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</si>
  <si>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</si>
  <si>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</si>
  <si>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</si>
  <si>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</si>
  <si>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</si>
  <si>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</si>
  <si>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</si>
  <si>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</si>
  <si>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</si>
  <si>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</si>
  <si>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</si>
  <si>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</si>
  <si>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</si>
  <si>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</si>
  <si>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</si>
  <si>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</si>
  <si>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</si>
  <si>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</si>
  <si>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</si>
  <si>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</si>
  <si>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</si>
  <si>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</si>
  <si>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</si>
  <si>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</si>
  <si>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</si>
  <si>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</si>
  <si>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</si>
  <si>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</si>
  <si>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</si>
  <si>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</si>
  <si>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</si>
  <si>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</si>
  <si>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</si>
  <si>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</si>
  <si>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</si>
  <si>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</si>
  <si>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</si>
  <si>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</si>
  <si>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</si>
  <si>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</si>
  <si>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</si>
  <si>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</si>
  <si>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</si>
  <si>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</si>
  <si>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</si>
  <si>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</si>
  <si>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</si>
  <si>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</si>
  <si>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</si>
  <si>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</si>
  <si>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</si>
  <si>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</si>
  <si>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</si>
  <si>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</si>
  <si>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</si>
  <si>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</si>
  <si>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</si>
  <si>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</si>
  <si>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</si>
  <si>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</si>
  <si>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</si>
  <si>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</si>
  <si>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</si>
  <si>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</si>
  <si>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</si>
  <si>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</si>
  <si>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</si>
  <si>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</si>
  <si>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</si>
  <si>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</si>
  <si>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</si>
  <si>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</si>
  <si>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</si>
  <si>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</si>
  <si>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</si>
  <si>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</si>
  <si>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</si>
  <si>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</si>
  <si>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</si>
  <si>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</si>
  <si>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</si>
  <si>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</si>
  <si>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</si>
  <si>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</si>
  <si>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</si>
  <si>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</si>
  <si>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</si>
  <si>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</si>
  <si>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</si>
  <si>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</si>
  <si>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</si>
  <si>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</si>
  <si>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</si>
  <si>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</si>
  <si>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</si>
  <si>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</si>
  <si>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</si>
  <si>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</si>
  <si>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</si>
  <si>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</si>
  <si>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</si>
  <si>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</si>
  <si>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</si>
  <si>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</si>
  <si>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</si>
  <si>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</si>
  <si>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</si>
  <si>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</si>
  <si>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</si>
  <si>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</si>
  <si>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</si>
  <si>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</si>
  <si>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</si>
  <si>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</si>
  <si>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</si>
  <si>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</si>
  <si>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</si>
  <si>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</si>
  <si>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</si>
  <si>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</si>
  <si>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</si>
  <si>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</si>
  <si>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</si>
  <si>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</si>
  <si>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</si>
  <si>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</si>
  <si>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</si>
  <si>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</si>
  <si>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</si>
  <si>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</si>
  <si>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</si>
  <si>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</si>
  <si>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</si>
  <si>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</si>
  <si>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</si>
  <si>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</si>
  <si>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</si>
  <si>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</si>
  <si>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</si>
  <si>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</si>
  <si>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</si>
  <si>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</si>
  <si>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</si>
  <si>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</si>
  <si>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</si>
  <si>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</si>
  <si>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</si>
  <si>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</si>
  <si>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</si>
  <si>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</si>
  <si>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</si>
  <si>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</si>
  <si>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</si>
  <si>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</si>
  <si>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</si>
  <si>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</si>
  <si>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</si>
  <si>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</si>
  <si>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</si>
  <si>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</si>
  <si>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</si>
  <si>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</si>
  <si>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</si>
  <si>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</si>
  <si>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</si>
  <si>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</si>
  <si>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</si>
  <si>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</si>
  <si>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</si>
  <si>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</si>
  <si>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</si>
  <si>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</si>
  <si>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</si>
  <si>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</si>
  <si>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</si>
  <si>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</si>
  <si>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</si>
  <si>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</si>
  <si>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</si>
  <si>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</si>
  <si>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</si>
  <si>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</si>
  <si>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</si>
  <si>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</si>
  <si>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</si>
  <si>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</si>
  <si>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</si>
  <si>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</si>
  <si>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</si>
  <si>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</si>
  <si>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</si>
  <si>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</si>
  <si>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</si>
  <si>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</si>
  <si>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</si>
  <si>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</si>
  <si>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</si>
  <si>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</si>
  <si>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</si>
  <si>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</si>
  <si>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</si>
  <si>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</si>
  <si>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</si>
  <si>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</si>
  <si>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</si>
  <si>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</si>
  <si>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</si>
  <si>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</si>
  <si>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</si>
  <si>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</si>
  <si>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</si>
  <si>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</si>
  <si>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</si>
  <si>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</si>
  <si>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</si>
  <si>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</si>
  <si>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</si>
  <si>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</si>
  <si>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</si>
  <si>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</si>
  <si>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</si>
  <si>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</si>
  <si>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</si>
  <si>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</si>
  <si>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</si>
  <si>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</si>
  <si>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</si>
  <si>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</si>
  <si>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</si>
  <si>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</si>
  <si>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</si>
  <si>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</si>
  <si>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</si>
  <si>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</si>
  <si>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</si>
  <si>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</si>
  <si>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</si>
  <si>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</si>
  <si>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</si>
  <si>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</si>
  <si>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</si>
  <si>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</si>
  <si>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</si>
  <si>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</si>
  <si>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</si>
  <si>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</si>
  <si>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</si>
  <si>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</si>
  <si>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</si>
  <si>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</si>
  <si>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</si>
  <si>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</si>
  <si>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</si>
  <si>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</si>
  <si>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</si>
  <si>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</si>
  <si>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</si>
  <si>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</si>
  <si>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</si>
  <si>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</si>
  <si>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</si>
  <si>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</si>
  <si>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</si>
  <si>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</si>
  <si>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</si>
  <si>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</si>
  <si>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</si>
  <si>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</si>
  <si>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</si>
  <si>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</si>
  <si>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</si>
  <si>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</si>
  <si>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</si>
  <si>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</si>
  <si>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</si>
  <si>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</si>
  <si>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</si>
  <si>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</si>
  <si>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</si>
  <si>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</si>
  <si>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</si>
  <si>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</si>
  <si>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</si>
  <si>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</si>
  <si>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</si>
  <si>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</si>
  <si>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</si>
  <si>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</si>
  <si>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</si>
  <si>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</si>
  <si>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</si>
  <si>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</si>
  <si>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</si>
  <si>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</si>
  <si>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</si>
  <si>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</si>
  <si>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</si>
  <si>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</si>
  <si>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</si>
  <si>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</si>
  <si>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</si>
  <si>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</si>
  <si>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</si>
  <si>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</si>
  <si>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</si>
  <si>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</si>
  <si>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</si>
  <si>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</si>
  <si>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</si>
  <si>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</si>
  <si>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</si>
  <si>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</si>
  <si>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</si>
  <si>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</si>
  <si>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</si>
  <si>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</si>
  <si>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</si>
  <si>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</si>
  <si>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</si>
  <si>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</si>
  <si>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</si>
  <si>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</si>
  <si>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</si>
  <si>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</si>
  <si>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</si>
  <si>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</si>
  <si>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</si>
  <si>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</si>
  <si>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</si>
  <si>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</si>
  <si>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</si>
  <si>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</si>
  <si>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</si>
  <si>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</si>
  <si>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</si>
  <si>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</si>
  <si>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</si>
  <si>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</si>
  <si>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</si>
  <si>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</si>
  <si>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</si>
  <si>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</si>
  <si>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</si>
  <si>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</si>
  <si>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</si>
  <si>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</si>
  <si>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</si>
  <si>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</si>
  <si>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</si>
  <si>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</si>
  <si>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</si>
  <si>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</si>
  <si>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</si>
  <si>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</si>
  <si>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</si>
  <si>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</si>
  <si>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</si>
  <si>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</si>
  <si>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</si>
  <si>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</si>
  <si>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</si>
  <si>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</si>
  <si>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</si>
  <si>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</si>
  <si>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</si>
  <si>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</si>
  <si>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</si>
  <si>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</si>
  <si>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</si>
  <si>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</si>
  <si>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</si>
  <si>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</si>
  <si>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</si>
  <si>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</si>
  <si>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</si>
  <si>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</si>
  <si>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</si>
  <si>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</si>
  <si>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</si>
  <si>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</si>
  <si>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</si>
  <si>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</si>
  <si>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</si>
  <si>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</si>
  <si>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</si>
  <si>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</si>
  <si>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</si>
  <si>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</si>
  <si>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</si>
  <si>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</si>
  <si>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</si>
  <si>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</si>
  <si>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</si>
  <si>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</si>
  <si>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</si>
  <si>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</si>
  <si>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</si>
  <si>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</si>
  <si>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</si>
  <si>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</si>
  <si>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</si>
  <si>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</si>
  <si>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</si>
  <si>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</si>
  <si>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</si>
  <si>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</si>
  <si>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</si>
  <si>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</si>
  <si>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</si>
  <si>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</si>
  <si>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</si>
  <si>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</si>
  <si>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</si>
  <si>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</si>
  <si>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</si>
  <si>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</si>
  <si>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</si>
  <si>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</si>
  <si>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</si>
  <si>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</si>
  <si>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</si>
  <si>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</si>
  <si>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</si>
  <si>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</si>
  <si>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</si>
  <si>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</si>
  <si>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</si>
  <si>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</si>
  <si>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</si>
  <si>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</si>
  <si>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</si>
  <si>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</si>
  <si>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</si>
  <si>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</si>
  <si>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</si>
  <si>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</si>
  <si>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</si>
  <si>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</si>
  <si>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</si>
  <si>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</si>
  <si>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</si>
  <si>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</si>
  <si>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</si>
  <si>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</si>
  <si>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</si>
  <si>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</si>
  <si>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</si>
  <si>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</si>
  <si>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</si>
  <si>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</si>
  <si>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</si>
  <si>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</si>
  <si>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</si>
  <si>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</si>
  <si>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</si>
  <si>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</si>
  <si>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</si>
  <si>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</si>
  <si>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</si>
  <si>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</si>
  <si>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</si>
  <si>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</si>
  <si>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</si>
  <si>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</si>
  <si>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</si>
  <si>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</si>
  <si>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</si>
  <si>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</si>
  <si>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</si>
  <si>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</si>
  <si>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</si>
  <si>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</si>
  <si>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</si>
  <si>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</si>
  <si>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</si>
  <si>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</si>
  <si>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</si>
  <si>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</si>
  <si>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</si>
  <si>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</si>
  <si>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</si>
  <si>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</si>
  <si>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</si>
  <si>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</si>
  <si>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</si>
  <si>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</si>
  <si>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</si>
  <si>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</si>
  <si>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</si>
  <si>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</si>
  <si>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</si>
  <si>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</si>
  <si>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</si>
  <si>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</si>
  <si>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</si>
  <si>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</si>
  <si>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</si>
  <si>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</si>
  <si>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</si>
  <si>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</si>
  <si>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</si>
  <si>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</si>
  <si>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</si>
  <si>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</si>
  <si>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</si>
  <si>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</si>
  <si>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</si>
  <si>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</si>
  <si>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</si>
  <si>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</si>
  <si>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</si>
  <si>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</si>
  <si>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</si>
  <si>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</si>
  <si>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</si>
  <si>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</si>
  <si>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</si>
  <si>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</si>
  <si>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</si>
  <si>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</si>
  <si>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</si>
  <si>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</si>
  <si>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</si>
  <si>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</si>
  <si>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</si>
  <si>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</si>
  <si>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</si>
  <si>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</si>
  <si>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</si>
  <si>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</si>
  <si>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</si>
  <si>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</si>
  <si>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</si>
  <si>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</si>
  <si>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</si>
  <si>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</si>
  <si>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</si>
  <si>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</si>
  <si>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</si>
  <si>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</si>
  <si>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</si>
  <si>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</si>
  <si>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</si>
  <si>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</si>
  <si>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</si>
  <si>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</si>
  <si>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</si>
  <si>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</si>
  <si>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</si>
  <si>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</si>
  <si>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</si>
  <si>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</si>
  <si>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</si>
  <si>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</si>
  <si>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</si>
  <si>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</si>
  <si>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</si>
  <si>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</si>
  <si>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</si>
  <si>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</si>
  <si>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</si>
  <si>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</si>
  <si>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</si>
  <si>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</si>
  <si>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</si>
  <si>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</si>
  <si>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</si>
  <si>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</si>
  <si>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</si>
  <si>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</si>
  <si>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</si>
  <si>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</si>
  <si>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</si>
  <si>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</si>
  <si>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</si>
  <si>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</si>
  <si>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</si>
  <si>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</si>
  <si>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</si>
  <si>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</si>
  <si>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</si>
  <si>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</si>
  <si>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</si>
  <si>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</si>
  <si>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</si>
  <si>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</si>
  <si>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</si>
  <si>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</si>
  <si>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</si>
  <si>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</si>
  <si>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</si>
  <si>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</si>
  <si>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</si>
  <si>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</si>
  <si>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</si>
  <si>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</si>
  <si>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</si>
  <si>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</si>
  <si>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</si>
  <si>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</si>
  <si>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</si>
  <si>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</si>
  <si>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</si>
  <si>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</si>
  <si>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</si>
  <si>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</si>
  <si>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</si>
  <si>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</si>
  <si>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</si>
  <si>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</si>
  <si>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</si>
  <si>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</si>
  <si>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</si>
  <si>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</si>
  <si>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</si>
  <si>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</si>
  <si>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</si>
  <si>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</si>
  <si>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</si>
  <si>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</si>
  <si>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</si>
  <si>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</si>
  <si>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</si>
  <si>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</si>
  <si>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</si>
  <si>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</si>
  <si>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</si>
  <si>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</si>
  <si>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</si>
  <si>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</si>
  <si>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</si>
  <si>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</si>
  <si>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</si>
  <si>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</si>
  <si>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</si>
  <si>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</si>
  <si>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</si>
  <si>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</si>
  <si>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</si>
  <si>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</si>
  <si>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</si>
  <si>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</si>
  <si>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</si>
  <si>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</si>
  <si>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</si>
  <si>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</si>
  <si>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</si>
  <si>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</si>
  <si>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</si>
  <si>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</si>
  <si>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</si>
  <si>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</si>
  <si>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</si>
  <si>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</si>
  <si>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</si>
  <si>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</si>
  <si>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</si>
  <si>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</si>
  <si>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</si>
  <si>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</si>
  <si>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</si>
  <si>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</si>
  <si>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</si>
  <si>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</si>
  <si>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</si>
  <si>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</si>
  <si>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</si>
  <si>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</si>
  <si>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</si>
  <si>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</si>
  <si>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</si>
  <si>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</si>
  <si>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</si>
  <si>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</si>
  <si>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</si>
  <si>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</si>
  <si>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</si>
  <si>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</si>
  <si>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</si>
  <si>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</si>
  <si>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</si>
  <si>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</si>
  <si>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</si>
  <si>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</si>
  <si>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</si>
  <si>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</si>
  <si>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</si>
  <si>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</si>
  <si>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</si>
  <si>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</si>
  <si>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</si>
  <si>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</si>
  <si>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</si>
  <si>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</si>
  <si>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</si>
  <si>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</si>
  <si>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</si>
  <si>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</si>
  <si>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</si>
  <si>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</si>
  <si>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</si>
  <si>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</si>
  <si>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</si>
  <si>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</si>
  <si>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</si>
  <si>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</si>
  <si>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</si>
  <si>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</si>
  <si>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</si>
  <si>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</si>
  <si>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</si>
  <si>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</si>
  <si>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</si>
  <si>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</si>
  <si>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</si>
  <si>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</si>
  <si>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</si>
  <si>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</si>
  <si>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</si>
  <si>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</si>
  <si>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</si>
  <si>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</si>
  <si>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</si>
  <si>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</si>
  <si>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</si>
  <si>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</si>
  <si>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</si>
  <si>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</si>
  <si>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</si>
  <si>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</si>
  <si>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</si>
  <si>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</si>
  <si>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</si>
  <si>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</si>
  <si>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</si>
  <si>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</si>
  <si>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</si>
  <si>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</si>
  <si>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</si>
  <si>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</si>
  <si>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</si>
  <si>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</si>
  <si>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</si>
  <si>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</si>
  <si>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</si>
  <si>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</si>
  <si>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</si>
  <si>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</si>
  <si>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</si>
  <si>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</si>
  <si>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</si>
  <si>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</si>
  <si>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</si>
  <si>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</si>
  <si>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</si>
  <si>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</si>
  <si>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</si>
  <si>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</si>
  <si>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</si>
  <si>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</si>
  <si>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</si>
  <si>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</si>
  <si>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</si>
  <si>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</si>
  <si>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</si>
  <si>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</si>
  <si>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</si>
  <si>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</si>
  <si>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</si>
  <si>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</si>
  <si>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</si>
  <si>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</si>
  <si>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</si>
  <si>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</si>
  <si>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</si>
  <si>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</si>
  <si>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</si>
  <si>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</si>
  <si>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</si>
  <si>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</si>
  <si>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</si>
  <si>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</si>
  <si>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</si>
  <si>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</si>
  <si>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</si>
  <si>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</si>
  <si>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</si>
  <si>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</si>
  <si>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</si>
  <si>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</si>
  <si>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</si>
  <si>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</si>
  <si>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</si>
  <si>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</si>
  <si>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</si>
  <si>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</si>
  <si>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</si>
  <si>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</si>
  <si>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</si>
  <si>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</si>
  <si>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</si>
  <si>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</si>
  <si>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</si>
  <si>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</si>
  <si>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</si>
  <si>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</si>
  <si>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</si>
  <si>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</si>
  <si>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</si>
  <si>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</si>
  <si>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</si>
  <si>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</si>
  <si>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</si>
  <si>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</si>
  <si>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</si>
  <si>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</si>
  <si>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</si>
  <si>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</si>
  <si>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</si>
  <si>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</si>
  <si>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</si>
  <si>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</si>
  <si>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</si>
  <si>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</si>
  <si>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</si>
  <si>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</si>
  <si>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</si>
  <si>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</si>
  <si>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</si>
  <si>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</si>
  <si>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</si>
  <si>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</si>
  <si>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</si>
  <si>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</si>
  <si>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</si>
  <si>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</si>
  <si>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</si>
  <si>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</si>
  <si>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</si>
  <si>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</si>
  <si>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</si>
  <si>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</si>
  <si>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</si>
  <si>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</si>
  <si>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</si>
  <si>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</si>
  <si>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</si>
  <si>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</si>
  <si>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</si>
  <si>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</si>
  <si>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</si>
  <si>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</si>
  <si>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</si>
  <si>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</si>
  <si>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</si>
  <si>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</si>
  <si>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</si>
  <si>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</si>
  <si>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</si>
  <si>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</si>
  <si>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</si>
  <si>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</si>
  <si>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</si>
  <si>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</si>
  <si>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</si>
  <si>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</si>
  <si>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</si>
  <si>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</si>
  <si>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</si>
  <si>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</si>
  <si>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</si>
  <si>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</si>
  <si>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</si>
  <si>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</si>
  <si>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</si>
  <si>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</si>
  <si>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</si>
  <si>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</si>
  <si>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</si>
  <si>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</si>
  <si>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</si>
  <si>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</si>
  <si>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</si>
  <si>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</si>
  <si>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</si>
  <si>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</si>
  <si>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</si>
  <si>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</si>
  <si>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</si>
  <si>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</si>
  <si>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</si>
  <si>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</si>
  <si>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</si>
  <si>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</si>
  <si>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</si>
  <si>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</si>
  <si>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</si>
  <si>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</si>
  <si>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</si>
  <si>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</si>
  <si>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</si>
  <si>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</si>
  <si>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</si>
  <si>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</si>
  <si>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</si>
  <si>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</si>
  <si>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</si>
  <si>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</si>
  <si>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</si>
  <si>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</si>
  <si>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</si>
  <si>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</si>
  <si>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</si>
  <si>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</si>
  <si>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</si>
  <si>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</si>
  <si>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</si>
  <si>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</si>
  <si>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</si>
  <si>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</si>
  <si>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</si>
  <si>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</si>
  <si>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</si>
  <si>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</si>
  <si>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</si>
  <si>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</si>
  <si>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</si>
  <si>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</si>
  <si>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</si>
  <si>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</si>
  <si>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</si>
  <si>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</si>
  <si>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</si>
  <si>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</si>
  <si>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</si>
  <si>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</si>
  <si>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</si>
  <si>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</si>
  <si>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</si>
  <si>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</si>
  <si>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</si>
  <si>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</si>
  <si>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</si>
  <si>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</si>
  <si>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</si>
  <si>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</si>
  <si>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</si>
  <si>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</si>
  <si>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</si>
  <si>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</si>
  <si>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</si>
  <si>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</si>
  <si>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</si>
  <si>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</si>
  <si>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</si>
  <si>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</si>
  <si>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</si>
  <si>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</si>
  <si>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</si>
  <si>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</si>
  <si>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</si>
  <si>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</si>
  <si>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</si>
  <si>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</si>
  <si>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</si>
  <si>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</si>
  <si>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</si>
  <si>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</si>
  <si>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</si>
  <si>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</si>
  <si>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</si>
  <si>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</si>
  <si>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</si>
  <si>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</si>
  <si>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</si>
  <si>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</si>
  <si>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</si>
  <si>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</si>
  <si>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</si>
  <si>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</si>
  <si>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</si>
  <si>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</si>
  <si>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</si>
  <si>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</si>
  <si>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</si>
  <si>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</si>
  <si>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</si>
  <si>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</si>
  <si>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</si>
  <si>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</si>
  <si>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</si>
  <si>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</si>
  <si>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</si>
  <si>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</si>
  <si>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</si>
  <si>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</si>
  <si>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</si>
  <si>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</si>
  <si>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</si>
  <si>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</si>
  <si>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</si>
  <si>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</si>
  <si>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</si>
  <si>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</si>
  <si>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</si>
  <si>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</si>
  <si>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</si>
  <si>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</si>
  <si>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</si>
  <si>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</si>
  <si>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</si>
  <si>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</si>
  <si>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</si>
  <si>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</si>
  <si>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</si>
  <si>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</si>
  <si>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</si>
  <si>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</si>
  <si>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</si>
  <si>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</si>
  <si>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</si>
  <si>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</si>
  <si>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</si>
  <si>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</si>
  <si>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</si>
  <si>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</si>
  <si>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</si>
  <si>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</si>
  <si>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</si>
  <si>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</si>
  <si>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</si>
  <si>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</si>
  <si>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</si>
  <si>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</si>
  <si>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</si>
  <si>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</si>
  <si>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</si>
  <si>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</si>
  <si>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</si>
  <si>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</si>
  <si>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</si>
  <si>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</si>
  <si>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</si>
  <si>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</si>
  <si>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</si>
  <si>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</si>
  <si>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</si>
  <si>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</si>
  <si>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</si>
  <si>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</si>
  <si>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</si>
  <si>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</si>
  <si>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</si>
  <si>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</si>
  <si>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</si>
  <si>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</si>
  <si>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</si>
  <si>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</si>
  <si>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</si>
  <si>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</si>
  <si>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</si>
  <si>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</si>
  <si>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</si>
  <si>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</si>
  <si>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</si>
  <si>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</si>
  <si>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</si>
  <si>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</si>
  <si>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</si>
  <si>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</si>
  <si>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</si>
  <si>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</si>
  <si>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</si>
  <si>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</si>
  <si>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</si>
  <si>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</si>
  <si>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</si>
  <si>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</si>
  <si>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</si>
  <si>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</si>
  <si>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</si>
  <si>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</si>
  <si>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</si>
  <si>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</si>
  <si>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</si>
  <si>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</si>
  <si>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</si>
  <si>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</si>
  <si>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</si>
  <si>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</si>
  <si>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</si>
  <si>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</si>
  <si>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</si>
  <si>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</si>
  <si>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</si>
  <si>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</si>
  <si>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</si>
  <si>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</si>
  <si>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</si>
  <si>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</si>
  <si>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</si>
  <si>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</si>
  <si>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</si>
  <si>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</si>
  <si>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</si>
  <si>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</si>
  <si>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</si>
  <si>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</si>
  <si>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</si>
  <si>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</si>
  <si>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</si>
  <si>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</si>
  <si>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</si>
  <si>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</si>
  <si>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</si>
  <si>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</si>
  <si>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</si>
  <si>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</si>
  <si>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</si>
  <si>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</si>
  <si>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</si>
  <si>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</si>
  <si>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</si>
  <si>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</si>
  <si>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</si>
  <si>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</si>
  <si>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</si>
  <si>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</si>
  <si>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</si>
  <si>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</si>
  <si>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</si>
  <si>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</si>
  <si>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</si>
  <si>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</si>
  <si>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</si>
  <si>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</si>
  <si>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</si>
  <si>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</si>
  <si>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</si>
  <si>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</si>
  <si>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</si>
  <si>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</si>
  <si>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</si>
  <si>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</si>
  <si>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</si>
  <si>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</si>
  <si>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</si>
  <si>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</si>
  <si>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</si>
  <si>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</si>
  <si>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</si>
  <si>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</si>
  <si>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</si>
  <si>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</si>
  <si>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</si>
  <si>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</si>
  <si>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</si>
  <si>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</si>
  <si>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</si>
  <si>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</si>
  <si>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</si>
  <si>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</si>
  <si>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</si>
  <si>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</si>
  <si>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</si>
  <si>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</si>
  <si>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</si>
  <si>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</si>
  <si>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</si>
  <si>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</si>
  <si>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</si>
  <si>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</si>
  <si>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</si>
  <si>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</si>
  <si>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</si>
  <si>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</si>
  <si>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</si>
  <si>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</si>
  <si>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</si>
  <si>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</si>
  <si>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</si>
  <si>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</si>
  <si>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</si>
  <si>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</si>
  <si>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</si>
  <si>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</si>
  <si>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</si>
  <si>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</si>
  <si>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</si>
  <si>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</si>
  <si>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</si>
  <si>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</si>
  <si>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</si>
  <si>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</si>
  <si>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</si>
  <si>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</si>
  <si>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</si>
  <si>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</si>
  <si>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</si>
  <si>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</si>
  <si>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</si>
  <si>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</si>
  <si>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</si>
  <si>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</si>
  <si>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</si>
  <si>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</si>
  <si>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</si>
  <si>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</si>
  <si>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</si>
  <si>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</si>
  <si>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</si>
  <si>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</si>
  <si>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</si>
  <si>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</si>
  <si>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</si>
  <si>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</si>
  <si>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</si>
  <si>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</si>
  <si>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</si>
  <si>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</si>
  <si>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</si>
  <si>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</si>
  <si>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</si>
  <si>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</si>
  <si>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</si>
  <si>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</si>
  <si>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</si>
  <si>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</si>
  <si>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</si>
  <si>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</si>
  <si>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</si>
  <si>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</si>
  <si>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</si>
  <si>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</si>
  <si>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</si>
  <si>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</si>
  <si>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</si>
  <si>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</si>
  <si>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</si>
  <si>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</si>
  <si>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</si>
  <si>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</si>
  <si>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</si>
  <si>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</si>
  <si>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</si>
  <si>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</si>
  <si>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</si>
  <si>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</si>
  <si>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</si>
  <si>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</si>
  <si>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</si>
  <si>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</si>
  <si>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</si>
  <si>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</si>
  <si>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</si>
  <si>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</si>
  <si>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</si>
  <si>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</si>
  <si>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</si>
  <si>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</si>
  <si>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</si>
  <si>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</si>
  <si>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</si>
  <si>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</si>
  <si>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</si>
  <si>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</si>
  <si>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</si>
  <si>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</si>
  <si>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</si>
  <si>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</si>
  <si>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</si>
  <si>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</si>
  <si>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</si>
  <si>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</si>
  <si>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</si>
  <si>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</si>
  <si>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</si>
  <si>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</si>
  <si>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</si>
  <si>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</si>
  <si>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</si>
  <si>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</si>
  <si>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</si>
  <si>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</si>
  <si>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</si>
  <si>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</si>
  <si>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</si>
  <si>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</si>
  <si>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</si>
  <si>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</si>
  <si>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</si>
  <si>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</si>
  <si>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</si>
  <si>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</si>
  <si>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</si>
  <si>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</si>
  <si>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</si>
  <si>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</si>
  <si>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</si>
  <si>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</si>
  <si>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</si>
  <si>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</si>
  <si>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</si>
  <si>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</si>
  <si>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</si>
  <si>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</si>
  <si>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</si>
  <si>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</si>
  <si>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</si>
  <si>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</si>
  <si>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</si>
  <si>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</si>
  <si>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</si>
  <si>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</si>
  <si>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</si>
  <si>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</si>
  <si>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</si>
  <si>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</si>
  <si>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</si>
  <si>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</si>
  <si>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</si>
  <si>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</si>
  <si>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</si>
  <si>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</si>
  <si>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</si>
  <si>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</si>
  <si>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</si>
  <si>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</si>
  <si>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</si>
  <si>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</si>
  <si>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</si>
  <si>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</si>
  <si>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</si>
  <si>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</si>
  <si>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</si>
  <si>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</si>
  <si>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</si>
  <si>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</si>
  <si>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</si>
  <si>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</si>
  <si>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</si>
  <si>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</si>
  <si>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</si>
  <si>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</si>
  <si>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</si>
  <si>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</si>
  <si>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</si>
  <si>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</si>
  <si>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</si>
  <si>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</si>
  <si>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</si>
  <si>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</si>
  <si>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</si>
  <si>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</si>
  <si>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</si>
  <si>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</si>
  <si>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</si>
  <si>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</si>
  <si>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</si>
  <si>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</si>
  <si>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</si>
  <si>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</si>
  <si>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</si>
  <si>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</si>
  <si>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</si>
  <si>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</si>
  <si>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</si>
  <si>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</si>
  <si>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</si>
  <si>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</si>
  <si>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</si>
  <si>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</si>
  <si>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</si>
  <si>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</si>
  <si>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</si>
  <si>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</si>
  <si>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</si>
  <si>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</si>
  <si>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</si>
  <si>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</si>
  <si>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</si>
  <si>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</si>
  <si>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</si>
  <si>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</si>
  <si>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</si>
  <si>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</si>
  <si>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</si>
  <si>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</si>
  <si>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</si>
  <si>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</si>
  <si>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</si>
  <si>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</si>
  <si>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</si>
  <si>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</si>
  <si>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</si>
  <si>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</si>
  <si>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</si>
  <si>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</si>
  <si>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</si>
  <si>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</si>
  <si>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</si>
  <si>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</si>
  <si>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</si>
  <si>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</si>
  <si>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</si>
  <si>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</si>
  <si>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</si>
  <si>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</si>
  <si>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</si>
  <si>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</si>
  <si>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</si>
  <si>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</si>
  <si>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</si>
  <si>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</si>
  <si>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</si>
  <si>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</si>
  <si>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</si>
  <si>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</si>
  <si>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</si>
  <si>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</si>
  <si>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</si>
  <si>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</si>
  <si>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</si>
  <si>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</si>
  <si>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</si>
  <si>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</si>
  <si>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</si>
  <si>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</si>
  <si>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</si>
  <si>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</si>
  <si>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</si>
  <si>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</si>
  <si>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</si>
  <si>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</si>
  <si>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</si>
  <si>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</si>
  <si>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</si>
  <si>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</si>
  <si>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</si>
  <si>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</si>
  <si>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</si>
  <si>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</si>
  <si>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</si>
  <si>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</si>
  <si>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</si>
  <si>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</si>
  <si>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</si>
  <si>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</si>
  <si>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</si>
  <si>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</si>
  <si>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</si>
  <si>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</si>
  <si>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</si>
  <si>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</si>
  <si>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</si>
  <si>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</si>
  <si>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</si>
  <si>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</si>
  <si>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</si>
  <si>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</si>
  <si>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</si>
  <si>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</si>
  <si>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</si>
  <si>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</si>
  <si>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</si>
  <si>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</si>
  <si>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</si>
  <si>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</si>
  <si>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</si>
  <si>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</si>
  <si>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</si>
  <si>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</si>
  <si>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</si>
  <si>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</si>
  <si>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</si>
  <si>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</si>
  <si>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</si>
  <si>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</si>
  <si>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</si>
  <si>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</si>
  <si>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</si>
  <si>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</si>
  <si>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</si>
  <si>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</si>
  <si>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</si>
  <si>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</si>
  <si>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</si>
  <si>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</si>
  <si>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</si>
  <si>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</si>
  <si>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</si>
  <si>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</si>
  <si>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</si>
  <si>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</si>
  <si>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</si>
  <si>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</si>
  <si>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</si>
  <si>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</si>
  <si>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</si>
  <si>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</si>
  <si>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</si>
  <si>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</si>
  <si>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</si>
  <si>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</si>
  <si>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</si>
  <si>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</si>
  <si>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</si>
  <si>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</si>
  <si>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</si>
  <si>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</si>
  <si>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</si>
  <si>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</si>
  <si>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</si>
  <si>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</si>
  <si>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</si>
  <si>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</si>
  <si>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</si>
  <si>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</si>
  <si>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</si>
  <si>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</si>
  <si>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</si>
  <si>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</si>
  <si>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</si>
  <si>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</si>
  <si>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</si>
  <si>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</si>
  <si>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</si>
  <si>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</si>
  <si>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</si>
  <si>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</si>
  <si>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</si>
  <si>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</si>
  <si>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</si>
  <si>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</si>
  <si>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</si>
  <si>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</si>
  <si>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</si>
  <si>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</si>
  <si>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</si>
  <si>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</si>
  <si>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</si>
  <si>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</si>
  <si>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</si>
  <si>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</si>
  <si>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</si>
  <si>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</si>
  <si>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</si>
  <si>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</si>
  <si>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</si>
  <si>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</si>
  <si>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</si>
  <si>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</si>
  <si>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</si>
  <si>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</si>
  <si>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</si>
  <si>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</si>
  <si>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</si>
  <si>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</si>
  <si>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</si>
  <si>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</si>
  <si>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</si>
  <si>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</si>
  <si>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</si>
  <si>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</si>
  <si>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</si>
  <si>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</si>
  <si>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</si>
  <si>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</si>
  <si>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</si>
  <si>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</si>
  <si>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</si>
  <si>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</si>
  <si>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</si>
  <si>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</si>
  <si>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</si>
  <si>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</si>
  <si>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</si>
  <si>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</si>
  <si>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</si>
  <si>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</si>
  <si>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</si>
  <si>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</si>
  <si>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</si>
  <si>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</si>
  <si>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</si>
  <si>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</si>
  <si>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</si>
  <si>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</si>
  <si>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</si>
  <si>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</si>
  <si>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</si>
  <si>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</si>
  <si>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</si>
  <si>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</si>
  <si>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</si>
  <si>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</si>
  <si>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</si>
  <si>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</si>
  <si>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</si>
  <si>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</si>
  <si>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</si>
  <si>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</si>
  <si>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</si>
  <si>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</si>
  <si>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</si>
  <si>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</si>
  <si>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</si>
  <si>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</si>
  <si>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</si>
  <si>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</si>
  <si>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</si>
  <si>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</si>
  <si>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</si>
  <si>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</si>
  <si>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</si>
  <si>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</si>
  <si>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</si>
  <si>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</si>
  <si>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</si>
  <si>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</si>
  <si>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</si>
  <si>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</si>
  <si>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</si>
  <si>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</si>
  <si>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</si>
  <si>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</si>
  <si>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</si>
  <si>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</si>
  <si>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</si>
  <si>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</si>
  <si>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</si>
  <si>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</si>
  <si>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</si>
  <si>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</si>
  <si>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</si>
  <si>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</si>
  <si>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</si>
  <si>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</si>
  <si>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</si>
  <si>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</si>
  <si>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</si>
  <si>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</si>
  <si>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</si>
  <si>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</si>
  <si>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</si>
  <si>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</si>
  <si>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</si>
  <si>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</si>
  <si>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</si>
  <si>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</si>
  <si>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</si>
  <si>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</si>
  <si>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</si>
  <si>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</si>
  <si>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</si>
  <si>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</si>
  <si>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</si>
  <si>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</si>
  <si>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</si>
  <si>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</si>
  <si>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</si>
  <si>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</si>
  <si>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</si>
  <si>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</si>
  <si>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</si>
  <si>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</si>
  <si>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</si>
  <si>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</si>
  <si>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</si>
  <si>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</si>
  <si>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</si>
  <si>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</si>
  <si>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</si>
  <si>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</si>
  <si>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</si>
  <si>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</si>
  <si>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</si>
  <si>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</si>
  <si>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</si>
  <si>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</si>
  <si>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</si>
  <si>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</si>
  <si>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</si>
  <si>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</si>
  <si>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</si>
  <si>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</si>
  <si>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</si>
  <si>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</si>
  <si>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</si>
  <si>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</si>
  <si>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</si>
  <si>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</si>
  <si>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</si>
  <si>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</si>
  <si>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</si>
  <si>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</si>
  <si>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</si>
  <si>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</si>
  <si>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</si>
  <si>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</si>
  <si>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</si>
  <si>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</si>
  <si>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</si>
  <si>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</si>
  <si>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</si>
  <si>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</si>
  <si>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</si>
  <si>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</si>
  <si>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</si>
  <si>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</si>
  <si>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</si>
  <si>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</si>
  <si>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</si>
  <si>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</si>
  <si>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</si>
  <si>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</si>
  <si>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</si>
  <si>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</si>
  <si>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</si>
  <si>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</si>
  <si>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</si>
  <si>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</si>
  <si>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</si>
  <si>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</si>
  <si>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</si>
  <si>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</si>
  <si>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</si>
  <si>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</si>
  <si>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</si>
  <si>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</si>
  <si>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</si>
  <si>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</si>
  <si>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</si>
  <si>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</si>
  <si>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</si>
  <si>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</si>
  <si>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</si>
  <si>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</si>
  <si>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</si>
  <si>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</si>
  <si>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</si>
  <si>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</si>
  <si>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</si>
  <si>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</si>
  <si>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</si>
  <si>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</si>
  <si>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</si>
  <si>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</si>
  <si>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</si>
  <si>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</si>
  <si>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</si>
  <si>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</si>
  <si>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</si>
  <si>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</si>
  <si>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</si>
  <si>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</si>
  <si>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</si>
  <si>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</si>
  <si>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</si>
  <si>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</si>
  <si>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</si>
  <si>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</si>
  <si>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</si>
  <si>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</si>
  <si>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</si>
  <si>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</si>
  <si>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</si>
  <si>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</si>
  <si>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</si>
  <si>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</si>
  <si>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</si>
  <si>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</si>
  <si>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</si>
  <si>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</si>
  <si>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</si>
  <si>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</si>
  <si>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</si>
  <si>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</si>
  <si>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</si>
  <si>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</si>
  <si>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</si>
  <si>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</si>
  <si>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</si>
  <si>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</si>
  <si>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</si>
  <si>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</si>
  <si>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</si>
  <si>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</si>
  <si>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</si>
  <si>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</si>
  <si>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</si>
  <si>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</si>
  <si>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</si>
  <si>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</si>
  <si>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</si>
  <si>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</si>
  <si>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</si>
  <si>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</si>
  <si>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</si>
  <si>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</si>
  <si>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</si>
  <si>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</si>
  <si>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</si>
  <si>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</si>
  <si>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</si>
  <si>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</si>
  <si>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</si>
  <si>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</si>
  <si>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</si>
  <si>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</si>
  <si>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</si>
  <si>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</si>
  <si>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</si>
  <si>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</si>
  <si>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</si>
  <si>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</si>
  <si>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</si>
  <si>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</si>
  <si>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</si>
  <si>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</si>
  <si>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</si>
  <si>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</si>
  <si>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</si>
  <si>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</si>
  <si>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</si>
  <si>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</si>
  <si>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</si>
  <si>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</si>
  <si>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</si>
  <si>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</si>
  <si>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</si>
  <si>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</si>
  <si>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</si>
  <si>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</si>
  <si>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</si>
  <si>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</si>
  <si>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</si>
  <si>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</si>
  <si>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</si>
  <si>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</si>
  <si>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</si>
  <si>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</si>
  <si>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</si>
  <si>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</si>
  <si>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</si>
  <si>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</si>
  <si>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</si>
  <si>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</si>
  <si>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</si>
  <si>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</si>
  <si>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</si>
  <si>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</si>
  <si>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</si>
  <si>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</si>
  <si>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</si>
  <si>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</si>
  <si>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</si>
  <si>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</si>
  <si>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</si>
  <si>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</si>
  <si>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</si>
  <si>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</si>
  <si>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</si>
  <si>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</si>
  <si>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</si>
  <si>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</si>
  <si>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</si>
  <si>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</si>
  <si>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</si>
  <si>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</si>
  <si>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</si>
  <si>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</si>
  <si>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</si>
  <si>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</si>
  <si>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</si>
  <si>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</si>
  <si>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</si>
  <si>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</si>
  <si>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</si>
  <si>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</si>
  <si>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</si>
  <si>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</si>
  <si>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</si>
  <si>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</si>
  <si>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</si>
  <si>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</si>
  <si>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</si>
  <si>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</si>
  <si>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</si>
  <si>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</si>
  <si>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</si>
  <si>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</si>
  <si>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</si>
  <si>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</si>
  <si>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</si>
  <si>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</si>
  <si>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</si>
  <si>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</si>
  <si>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</si>
  <si>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</si>
  <si>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</si>
  <si>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</si>
  <si>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</si>
  <si>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</si>
  <si>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</si>
  <si>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</si>
  <si>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</si>
  <si>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</si>
  <si>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</si>
  <si>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</si>
  <si>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</si>
  <si>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</si>
  <si>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</si>
  <si>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</si>
  <si>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</si>
  <si>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</si>
  <si>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</si>
  <si>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</si>
  <si>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</si>
  <si>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</si>
  <si>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</si>
  <si>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</si>
  <si>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</si>
  <si>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</si>
  <si>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</si>
  <si>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</si>
  <si>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</si>
  <si>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</si>
  <si>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</si>
  <si>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</si>
  <si>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</si>
  <si>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</si>
  <si>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</si>
  <si>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</si>
  <si>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</si>
  <si>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</si>
  <si>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</si>
  <si>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</si>
  <si>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</si>
  <si>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</si>
  <si>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</si>
  <si>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</si>
  <si>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</si>
  <si>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</si>
  <si>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</si>
  <si>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</si>
  <si>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</si>
  <si>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</si>
  <si>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</si>
  <si>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</si>
  <si>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</si>
  <si>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</si>
  <si>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</si>
  <si>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</si>
  <si>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</si>
  <si>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</si>
  <si>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</si>
  <si>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</si>
  <si>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</si>
  <si>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</si>
  <si>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</si>
  <si>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</si>
  <si>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</si>
  <si>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</si>
  <si>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</si>
  <si>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</si>
  <si>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</si>
  <si>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</si>
  <si>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</si>
  <si>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</si>
  <si>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</si>
  <si>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</si>
  <si>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</si>
  <si>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</si>
  <si>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</si>
  <si>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</si>
  <si>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</si>
  <si>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</si>
  <si>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</si>
  <si>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</si>
  <si>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</si>
  <si>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</si>
  <si>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</si>
  <si>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</si>
  <si>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</si>
  <si>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</si>
  <si>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</si>
  <si>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</si>
  <si>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</si>
  <si>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</si>
  <si>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</si>
  <si>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</si>
  <si>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</si>
  <si>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</si>
  <si>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</si>
  <si>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</si>
  <si>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</si>
  <si>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</si>
  <si>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</si>
  <si>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</si>
  <si>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</si>
  <si>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</si>
  <si>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</si>
  <si>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</si>
  <si>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</si>
  <si>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</si>
  <si>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</si>
  <si>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</si>
  <si>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</si>
  <si>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</si>
  <si>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</si>
  <si>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</si>
  <si>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</si>
  <si>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</si>
  <si>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</si>
  <si>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</si>
  <si>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</si>
  <si>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</si>
  <si>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</si>
  <si>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</si>
  <si>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</si>
  <si>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</si>
  <si>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</si>
  <si>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</si>
  <si>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</si>
  <si>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</si>
  <si>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</si>
  <si>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</si>
  <si>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</si>
  <si>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</si>
  <si>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</si>
  <si>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</si>
  <si>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</si>
  <si>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</si>
  <si>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</si>
  <si>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</si>
  <si>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</si>
  <si>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</si>
  <si>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</si>
  <si>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</si>
  <si>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</si>
  <si>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</si>
  <si>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</si>
  <si>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</si>
  <si>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</si>
  <si>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</si>
  <si>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</si>
  <si>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</si>
  <si>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</si>
  <si>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</si>
  <si>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</si>
  <si>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</si>
  <si>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</si>
  <si>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</si>
  <si>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</si>
  <si>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</si>
  <si>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</si>
  <si>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</si>
  <si>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</si>
  <si>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</si>
  <si>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</si>
  <si>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</si>
  <si>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</si>
  <si>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</si>
  <si>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</si>
  <si>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</si>
  <si>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</si>
  <si>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</si>
  <si>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</si>
  <si>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</si>
  <si>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</si>
  <si>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</si>
  <si>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</si>
  <si>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</si>
  <si>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</si>
  <si>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</si>
  <si>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</si>
  <si>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</si>
  <si>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</si>
  <si>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</si>
  <si>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</si>
  <si>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</si>
  <si>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</si>
  <si>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</si>
  <si>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</si>
  <si>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</si>
  <si>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</si>
  <si>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</si>
  <si>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</si>
  <si>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</si>
  <si>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</si>
  <si>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</si>
  <si>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</si>
  <si>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</si>
  <si>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</si>
  <si>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</si>
  <si>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</si>
  <si>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</si>
  <si>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</si>
  <si>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</si>
  <si>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</si>
  <si>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</si>
  <si>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</si>
  <si>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</si>
  <si>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</si>
  <si>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</si>
  <si>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</si>
  <si>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</si>
  <si>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</si>
  <si>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</si>
  <si>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</si>
  <si>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</si>
  <si>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</si>
  <si>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</si>
  <si>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</si>
  <si>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</si>
  <si>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</si>
  <si>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</si>
  <si>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</si>
  <si>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</si>
  <si>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</si>
  <si>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</si>
  <si>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</si>
  <si>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</si>
  <si>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</si>
  <si>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</si>
  <si>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</si>
  <si>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</si>
  <si>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</si>
  <si>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</si>
  <si>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</si>
  <si>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</si>
  <si>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</si>
  <si>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</si>
  <si>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</si>
  <si>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</si>
  <si>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</si>
  <si>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</si>
  <si>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</si>
  <si>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</si>
  <si>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</si>
  <si>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</si>
  <si>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</si>
  <si>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</si>
  <si>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</si>
  <si>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</si>
  <si>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</si>
  <si>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</si>
  <si>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</si>
  <si>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</si>
  <si>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</si>
  <si>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</si>
  <si>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</si>
  <si>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</si>
  <si>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</si>
  <si>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</si>
  <si>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</si>
  <si>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</si>
  <si>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</si>
  <si>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</si>
  <si>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</si>
  <si>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</si>
  <si>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</si>
  <si>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</si>
  <si>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</si>
  <si>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</si>
  <si>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</si>
  <si>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</si>
  <si>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</si>
  <si>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</si>
  <si>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</si>
  <si>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</si>
  <si>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</si>
  <si>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</si>
  <si>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</si>
  <si>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</si>
  <si>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</si>
  <si>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</si>
  <si>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</si>
  <si>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</si>
  <si>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</si>
  <si>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</si>
  <si>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</si>
  <si>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</si>
  <si>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</si>
  <si>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</si>
  <si>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</si>
  <si>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</si>
  <si>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</si>
  <si>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</si>
  <si>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</si>
  <si>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</si>
  <si>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</si>
  <si>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</si>
  <si>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</si>
  <si>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</si>
  <si>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</si>
  <si>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</si>
  <si>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</si>
  <si>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</si>
  <si>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</si>
  <si>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</si>
  <si>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</si>
  <si>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</si>
  <si>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</si>
  <si>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</si>
  <si>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</si>
  <si>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</si>
  <si>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</si>
  <si>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</si>
  <si>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</si>
  <si>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</si>
  <si>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</si>
  <si>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</si>
  <si>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</si>
  <si>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</si>
  <si>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</si>
  <si>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</si>
  <si>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</si>
  <si>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</si>
  <si>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</si>
  <si>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</si>
  <si>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</si>
  <si>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</si>
  <si>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</si>
  <si>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</si>
  <si>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</si>
  <si>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</si>
  <si>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</si>
  <si>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</si>
  <si>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</si>
  <si>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</si>
  <si>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</si>
  <si>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</si>
  <si>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</si>
  <si>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</si>
  <si>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</si>
  <si>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</si>
  <si>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</si>
  <si>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</si>
  <si>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</si>
  <si>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</si>
  <si>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</si>
  <si>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</si>
  <si>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</si>
  <si>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</si>
  <si>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</si>
  <si>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</si>
  <si>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</si>
  <si>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</si>
  <si>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</si>
  <si>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</si>
  <si>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</si>
  <si>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</si>
  <si>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</si>
  <si>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</si>
  <si>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</si>
  <si>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</si>
  <si>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</si>
  <si>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</si>
  <si>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</si>
  <si>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</si>
  <si>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</si>
  <si>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</si>
  <si>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</si>
  <si>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</si>
  <si>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</si>
  <si>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</si>
  <si>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</si>
  <si>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</si>
  <si>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</si>
  <si>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</si>
  <si>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</si>
  <si>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</si>
  <si>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</si>
  <si>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</si>
  <si>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</si>
  <si>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</si>
  <si>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</si>
  <si>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</si>
  <si>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</si>
  <si>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</si>
  <si>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</si>
  <si>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</si>
  <si>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</si>
  <si>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</si>
  <si>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</si>
  <si>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</si>
  <si>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</si>
  <si>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</si>
  <si>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</si>
  <si>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</si>
  <si>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</si>
  <si>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</si>
  <si>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</si>
  <si>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</si>
  <si>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</si>
  <si>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</si>
  <si>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</si>
  <si>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</si>
  <si>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</si>
  <si>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</si>
  <si>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</si>
  <si>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</si>
  <si>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</si>
  <si>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</si>
  <si>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</si>
  <si>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</si>
  <si>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</si>
  <si>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</si>
  <si>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</si>
  <si>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</si>
  <si>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</si>
  <si>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</si>
  <si>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</si>
  <si>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</si>
  <si>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</si>
  <si>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</si>
  <si>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</si>
  <si>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</si>
  <si>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</si>
  <si>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</si>
  <si>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</si>
  <si>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</si>
  <si>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</si>
  <si>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</si>
  <si>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</si>
  <si>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</si>
  <si>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</si>
  <si>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</si>
  <si>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</si>
  <si>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</si>
  <si>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</si>
  <si>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</si>
  <si>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</si>
  <si>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</si>
  <si>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</si>
  <si>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</si>
  <si>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</si>
  <si>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</si>
  <si>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</si>
  <si>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</si>
  <si>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</si>
  <si>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</si>
  <si>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</si>
  <si>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</si>
  <si>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</si>
  <si>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</si>
  <si>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</si>
  <si>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</si>
  <si>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</si>
  <si>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</si>
  <si>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</si>
  <si>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</si>
  <si>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</si>
  <si>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</si>
  <si>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</si>
  <si>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</si>
  <si>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</si>
  <si>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</si>
  <si>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</si>
  <si>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</si>
  <si>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</si>
  <si>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</si>
  <si>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</si>
  <si>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</si>
  <si>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</si>
  <si>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</si>
  <si>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</si>
  <si>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</si>
  <si>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</si>
  <si>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</si>
  <si>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</si>
  <si>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</si>
  <si>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</si>
  <si>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</si>
  <si>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</si>
  <si>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</si>
  <si>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</si>
  <si>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</si>
  <si>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</si>
  <si>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</si>
  <si>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</si>
  <si>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</si>
  <si>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</si>
  <si>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</si>
  <si>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</si>
  <si>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</si>
  <si>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</si>
  <si>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</si>
  <si>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</si>
  <si>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</si>
  <si>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</si>
  <si>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</si>
  <si>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</si>
  <si>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</si>
  <si>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</si>
  <si>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</si>
  <si>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</si>
  <si>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</si>
  <si>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</si>
  <si>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</si>
  <si>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</si>
  <si>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</si>
  <si>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</si>
  <si>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</si>
  <si>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</si>
  <si>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</si>
  <si>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</si>
  <si>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</si>
  <si>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</si>
  <si>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</si>
  <si>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</si>
  <si>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</si>
  <si>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</si>
  <si>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</si>
  <si>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</si>
  <si>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</si>
  <si>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</si>
  <si>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</si>
  <si>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</si>
  <si>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</si>
  <si>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</si>
  <si>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</si>
  <si>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</si>
  <si>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</si>
  <si>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</si>
  <si>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</si>
  <si>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</si>
  <si>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</si>
  <si>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</si>
  <si>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</si>
  <si>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</si>
  <si>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</si>
  <si>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</si>
  <si>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</si>
  <si>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</si>
  <si>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</si>
  <si>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</si>
  <si>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</si>
  <si>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</si>
  <si>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</si>
  <si>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</si>
  <si>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</si>
  <si>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</si>
  <si>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</si>
  <si>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</si>
  <si>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</si>
  <si>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</si>
  <si>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</si>
  <si>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</si>
  <si>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</si>
  <si>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</si>
  <si>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</si>
  <si>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</si>
  <si>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</si>
  <si>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</si>
  <si>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</si>
  <si>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</si>
  <si>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</si>
  <si>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</si>
  <si>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</si>
  <si>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</si>
  <si>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</si>
  <si>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</si>
  <si>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</si>
  <si>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</si>
  <si>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</si>
  <si>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</si>
  <si>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</si>
  <si>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</si>
  <si>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</si>
  <si>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</si>
  <si>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</si>
  <si>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</si>
  <si>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</si>
  <si>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</si>
  <si>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</si>
  <si>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</si>
  <si>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</si>
  <si>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</si>
  <si>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</si>
  <si>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</si>
  <si>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</si>
  <si>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</si>
  <si>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</si>
  <si>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</si>
  <si>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</si>
  <si>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</si>
  <si>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</si>
  <si>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</si>
  <si>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</si>
  <si>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</si>
  <si>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</si>
  <si>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</si>
  <si>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</si>
  <si>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</si>
  <si>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</si>
  <si>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</si>
  <si>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</si>
  <si>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</si>
  <si>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</si>
  <si>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</si>
  <si>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</si>
  <si>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</si>
  <si>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</si>
  <si>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</si>
  <si>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</si>
  <si>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</si>
  <si>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</si>
  <si>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</si>
  <si>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</si>
  <si>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</si>
  <si>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</si>
  <si>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</si>
  <si>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</si>
  <si>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</si>
  <si>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</si>
  <si>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</si>
  <si>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</si>
  <si>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</si>
  <si>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</si>
  <si>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</si>
  <si>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</si>
  <si>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</si>
  <si>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</si>
  <si>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</si>
  <si>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</si>
  <si>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</si>
  <si>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</si>
  <si>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</si>
  <si>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</si>
  <si>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</si>
  <si>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</si>
  <si>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</si>
  <si>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</si>
  <si>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</si>
  <si>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</si>
  <si>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</si>
  <si>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</si>
  <si>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</si>
  <si>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</si>
  <si>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</si>
  <si>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</si>
  <si>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</si>
  <si>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</si>
  <si>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</si>
  <si>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</si>
  <si>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</si>
  <si>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</si>
  <si>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</si>
  <si>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</si>
  <si>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</si>
  <si>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</si>
  <si>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</si>
  <si>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</si>
  <si>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</si>
  <si>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</si>
  <si>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</si>
  <si>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</si>
  <si>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</si>
  <si>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</si>
  <si>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</si>
  <si>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</si>
  <si>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</si>
  <si>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</si>
  <si>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</si>
  <si>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</si>
  <si>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</si>
  <si>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</si>
  <si>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</si>
  <si>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</si>
  <si>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</si>
  <si>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</si>
  <si>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</si>
  <si>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</si>
  <si>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</si>
  <si>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</si>
  <si>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</si>
  <si>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</si>
  <si>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</si>
  <si>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</si>
  <si>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</si>
  <si>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</si>
  <si>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</si>
  <si>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</si>
  <si>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</si>
  <si>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</si>
  <si>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</si>
  <si>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</si>
  <si>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</si>
  <si>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</si>
  <si>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</si>
  <si>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</si>
  <si>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</si>
  <si>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</si>
  <si>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</si>
  <si>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</si>
  <si>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</si>
  <si>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</si>
  <si>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</si>
  <si>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</si>
  <si>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</si>
  <si>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</si>
  <si>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</si>
  <si>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</si>
  <si>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</si>
  <si>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</si>
  <si>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</si>
  <si>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</si>
  <si>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</si>
  <si>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</si>
  <si>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</si>
  <si>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</si>
  <si>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</si>
  <si>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</si>
  <si>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</si>
  <si>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</si>
  <si>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</si>
  <si>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</si>
  <si>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</si>
  <si>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</si>
  <si>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</si>
  <si>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</si>
  <si>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</si>
  <si>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</si>
  <si>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</si>
  <si>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</si>
  <si>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</si>
  <si>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</si>
  <si>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</si>
  <si>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</si>
  <si>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</si>
  <si>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</si>
  <si>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</si>
  <si>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</si>
  <si>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</si>
  <si>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</si>
  <si>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</si>
  <si>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</si>
  <si>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</si>
  <si>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</si>
  <si>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</si>
  <si>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</si>
  <si>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</si>
  <si>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</si>
  <si>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</si>
  <si>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</si>
  <si>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</si>
  <si>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</si>
  <si>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</si>
  <si>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</si>
  <si>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</si>
  <si>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</si>
  <si>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</si>
  <si>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</si>
  <si>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</si>
  <si>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</si>
  <si>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</si>
  <si>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</si>
  <si>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</si>
  <si>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</si>
  <si>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</si>
  <si>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</si>
  <si>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</si>
  <si>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</si>
  <si>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</si>
  <si>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</si>
  <si>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</si>
  <si>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</si>
  <si>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</si>
  <si>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</si>
  <si>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</si>
  <si>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</si>
  <si>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</si>
  <si>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</si>
  <si>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</si>
  <si>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</si>
  <si>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</si>
  <si>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</si>
  <si>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</si>
  <si>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</si>
  <si>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</si>
  <si>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</si>
  <si>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</si>
  <si>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</si>
  <si>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</si>
  <si>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</si>
  <si>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</si>
  <si>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</si>
  <si>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</si>
  <si>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</si>
  <si>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</si>
  <si>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</si>
  <si>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</si>
  <si>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</si>
  <si>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</si>
  <si>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</si>
  <si>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</si>
  <si>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</si>
  <si>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</si>
  <si>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</si>
  <si>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</si>
  <si>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</si>
  <si>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</si>
  <si>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</si>
  <si>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</si>
  <si>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</si>
  <si>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</si>
  <si>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</si>
  <si>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</si>
  <si>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</si>
  <si>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</si>
  <si>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</si>
  <si>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</si>
  <si>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</si>
  <si>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</si>
  <si>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</si>
  <si>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</si>
  <si>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</si>
  <si>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</si>
  <si>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</si>
  <si>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</si>
  <si>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</si>
  <si>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</si>
  <si>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</si>
  <si>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</si>
  <si>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</si>
  <si>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</si>
  <si>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</si>
  <si>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</si>
  <si>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</si>
  <si>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</si>
  <si>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</si>
  <si>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</si>
  <si>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</si>
  <si>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</si>
  <si>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</si>
  <si>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</si>
  <si>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</si>
  <si>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</si>
  <si>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</si>
  <si>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</si>
  <si>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</si>
  <si>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</si>
  <si>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</si>
  <si>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</si>
  <si>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</si>
  <si>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</si>
  <si>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</si>
  <si>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</si>
  <si>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</si>
  <si>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</si>
  <si>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</si>
  <si>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</si>
  <si>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</si>
  <si>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</si>
  <si>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</si>
  <si>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</si>
  <si>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</si>
  <si>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</si>
  <si>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</si>
  <si>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</si>
  <si>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</si>
  <si>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</si>
  <si>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</si>
  <si>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</si>
  <si>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</si>
  <si>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</si>
  <si>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</si>
  <si>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</si>
  <si>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</si>
  <si>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</si>
  <si>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</si>
  <si>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</si>
  <si>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</si>
  <si>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</si>
  <si>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</si>
  <si>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</si>
  <si>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</si>
  <si>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</si>
  <si>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</si>
  <si>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</si>
  <si>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</si>
  <si>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</si>
  <si>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</si>
  <si>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</si>
  <si>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</si>
  <si>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</si>
  <si>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</si>
  <si>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</si>
  <si>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</si>
  <si>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</si>
  <si>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</si>
  <si>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</si>
  <si>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</si>
  <si>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</si>
  <si>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</si>
  <si>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</si>
  <si>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</si>
  <si>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</si>
  <si>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</si>
  <si>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</si>
  <si>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</si>
  <si>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</si>
  <si>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</si>
  <si>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</si>
  <si>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</si>
  <si>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</si>
  <si>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</si>
  <si>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</si>
  <si>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</si>
  <si>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</si>
  <si>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</si>
  <si>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</si>
  <si>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</si>
  <si>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</si>
  <si>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</si>
  <si>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</si>
  <si>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</si>
  <si>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</si>
  <si>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</si>
  <si>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</si>
  <si>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</si>
  <si>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</si>
  <si>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</si>
  <si>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</si>
  <si>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</si>
  <si>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</si>
  <si>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</si>
  <si>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</si>
  <si>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</si>
  <si>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</si>
  <si>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</si>
  <si>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</si>
  <si>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</si>
  <si>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</si>
  <si>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</si>
  <si>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</si>
  <si>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</si>
  <si>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</si>
  <si>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</si>
  <si>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</si>
  <si>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</si>
  <si>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</si>
  <si>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</si>
  <si>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</si>
  <si>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</si>
  <si>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</si>
  <si>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</si>
  <si>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</si>
  <si>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</si>
  <si>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</si>
  <si>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</si>
  <si>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</si>
  <si>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</si>
  <si>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</si>
  <si>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</si>
  <si>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</si>
  <si>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</si>
  <si>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</si>
  <si>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</si>
  <si>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</si>
  <si>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</si>
  <si>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</si>
  <si>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</si>
  <si>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</si>
  <si>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</si>
  <si>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</si>
  <si>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</si>
  <si>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</si>
  <si>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</si>
  <si>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</si>
  <si>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</si>
  <si>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</si>
  <si>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</si>
  <si>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</si>
  <si>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</si>
  <si>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</si>
  <si>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</si>
  <si>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</si>
  <si>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</si>
  <si>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</si>
  <si>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</si>
  <si>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</si>
  <si>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</si>
  <si>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</si>
  <si>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</si>
  <si>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</si>
  <si>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</si>
  <si>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</si>
  <si>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</si>
  <si>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</si>
  <si>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</si>
  <si>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</si>
  <si>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</si>
  <si>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</si>
  <si>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</si>
  <si>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</si>
  <si>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</si>
  <si>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</si>
  <si>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</si>
  <si>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</si>
  <si>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</si>
  <si>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</si>
  <si>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</si>
  <si>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</si>
  <si>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</si>
  <si>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</si>
  <si>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</si>
  <si>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</si>
  <si>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</si>
  <si>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</si>
  <si>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</si>
  <si>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</si>
  <si>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</si>
  <si>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</si>
  <si>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</si>
  <si>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</si>
  <si>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</si>
  <si>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</si>
  <si>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</si>
  <si>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</si>
  <si>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</si>
  <si>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</si>
  <si>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</si>
  <si>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</si>
  <si>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</si>
  <si>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</si>
  <si>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</si>
  <si>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</si>
  <si>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</si>
  <si>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</si>
  <si>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</si>
  <si>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</si>
  <si>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</si>
  <si>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</si>
  <si>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</si>
  <si>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</si>
  <si>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</si>
  <si>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</si>
  <si>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</si>
  <si>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</si>
  <si>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</si>
  <si>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</si>
  <si>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</si>
  <si>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</si>
  <si>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</si>
  <si>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</si>
  <si>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</si>
  <si>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</si>
  <si>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</si>
  <si>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</si>
  <si>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</si>
  <si>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</si>
  <si>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</si>
  <si>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</si>
  <si>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</si>
  <si>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</si>
  <si>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</si>
  <si>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</si>
  <si>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</si>
  <si>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</si>
  <si>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</si>
  <si>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</si>
  <si>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</si>
  <si>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</si>
  <si>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</si>
  <si>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</si>
  <si>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</si>
  <si>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</si>
  <si>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</si>
  <si>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</si>
  <si>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</si>
  <si>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</si>
  <si>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</si>
  <si>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</si>
  <si>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</si>
  <si>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</si>
  <si>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</si>
  <si>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</si>
  <si>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</si>
  <si>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</si>
  <si>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</si>
  <si>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</si>
  <si>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</si>
  <si>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</si>
  <si>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</si>
  <si>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</si>
  <si>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</si>
  <si>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</si>
  <si>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</si>
  <si>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</si>
  <si>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</si>
  <si>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</si>
  <si>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</si>
  <si>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</si>
  <si>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</si>
  <si>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</si>
  <si>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</si>
  <si>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</si>
  <si>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</si>
  <si>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</si>
  <si>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</si>
  <si>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</si>
  <si>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</si>
  <si>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</si>
  <si>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</si>
  <si>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</si>
  <si>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</si>
  <si>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</si>
  <si>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</si>
  <si>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</si>
  <si>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</si>
  <si>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</si>
  <si>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</si>
  <si>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</si>
  <si>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</si>
  <si>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</si>
  <si>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</si>
  <si>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</si>
  <si>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</si>
  <si>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</si>
  <si>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</si>
  <si>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</si>
  <si>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</si>
  <si>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</si>
  <si>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</si>
  <si>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</si>
  <si>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</si>
  <si>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</si>
  <si>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</si>
  <si>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</si>
  <si>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</si>
  <si>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</si>
  <si>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</si>
  <si>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</si>
  <si>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</si>
  <si>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</si>
  <si>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</si>
  <si>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</si>
  <si>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</si>
  <si>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</si>
  <si>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</si>
  <si>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</si>
  <si>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</si>
  <si>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</si>
  <si>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</si>
  <si>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</si>
  <si>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</si>
  <si>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</si>
  <si>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</si>
  <si>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</si>
  <si>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</si>
  <si>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</si>
  <si>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</si>
  <si>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</si>
  <si>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</si>
  <si>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</si>
  <si>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</si>
  <si>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</si>
  <si>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</si>
  <si>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</si>
  <si>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</si>
  <si>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</si>
  <si>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</si>
  <si>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</si>
  <si>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</si>
  <si>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</si>
  <si>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</si>
  <si>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</si>
  <si>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</si>
  <si>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</si>
  <si>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</si>
  <si>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</si>
  <si>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</si>
  <si>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</si>
  <si>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</si>
  <si>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</si>
  <si>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</si>
  <si>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</si>
  <si>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</si>
  <si>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</si>
  <si>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</si>
  <si>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</si>
  <si>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</si>
  <si>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</si>
  <si>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</si>
  <si>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</si>
  <si>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</si>
  <si>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</si>
  <si>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</si>
  <si>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</si>
  <si>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</si>
  <si>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</si>
  <si>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</si>
  <si>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</si>
  <si>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</si>
  <si>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</si>
  <si>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</si>
  <si>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</si>
  <si>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</si>
  <si>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</si>
  <si>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</si>
  <si>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</si>
  <si>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</si>
  <si>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</si>
  <si>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</si>
  <si>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</si>
  <si>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</si>
  <si>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</si>
  <si>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</si>
  <si>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</si>
  <si>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</si>
  <si>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</si>
  <si>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</si>
  <si>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</si>
  <si>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</si>
  <si>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</si>
  <si>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</si>
  <si>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</si>
  <si>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</si>
  <si>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</si>
  <si>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</si>
  <si>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</si>
  <si>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</si>
  <si>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</si>
  <si>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</si>
  <si>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</si>
  <si>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</si>
  <si>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</si>
  <si>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</si>
  <si>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</si>
  <si>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</si>
  <si>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</si>
  <si>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</si>
  <si>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</si>
  <si>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</si>
  <si>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</si>
  <si>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</si>
  <si>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</si>
  <si>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</si>
  <si>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</si>
  <si>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</si>
  <si>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</si>
  <si>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</si>
  <si>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</si>
  <si>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</si>
  <si>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</si>
  <si>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</si>
  <si>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</si>
  <si>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</si>
  <si>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</si>
  <si>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</si>
  <si>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</si>
  <si>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</si>
  <si>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</si>
  <si>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</si>
  <si>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</si>
  <si>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</si>
  <si>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</si>
  <si>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</si>
  <si>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</si>
  <si>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</si>
  <si>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</si>
  <si>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</si>
  <si>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</si>
  <si>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</si>
  <si>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</si>
  <si>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</si>
  <si>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</si>
  <si>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</si>
  <si>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</si>
  <si>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</si>
  <si>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</si>
  <si>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</si>
  <si>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</si>
  <si>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</si>
  <si>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</si>
  <si>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</si>
  <si>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</si>
  <si>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</si>
  <si>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</si>
  <si>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</si>
  <si>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</si>
  <si>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</si>
  <si>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</si>
  <si>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</si>
  <si>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</si>
  <si>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</si>
  <si>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</si>
  <si>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</si>
  <si>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</si>
  <si>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</si>
  <si>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</si>
  <si>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</si>
  <si>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</si>
  <si>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</si>
  <si>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</si>
  <si>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</si>
  <si>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</si>
  <si>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</si>
  <si>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</si>
  <si>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</si>
  <si>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</si>
  <si>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</si>
  <si>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</si>
  <si>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</si>
  <si>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</si>
  <si>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</si>
  <si>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</si>
  <si>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</si>
  <si>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</si>
  <si>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</si>
  <si>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</si>
  <si>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</si>
  <si>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</si>
  <si>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</si>
  <si>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</si>
  <si>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</si>
  <si>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</si>
  <si>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</si>
  <si>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</si>
  <si>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</si>
  <si>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</si>
  <si>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</si>
  <si>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</si>
  <si>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</si>
  <si>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</si>
  <si>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</si>
  <si>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</si>
  <si>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</si>
  <si>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</si>
  <si>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</si>
  <si>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</si>
  <si>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</si>
  <si>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</si>
  <si>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</si>
  <si>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</si>
  <si>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</si>
  <si>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</si>
  <si>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</si>
  <si>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</si>
  <si>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</si>
  <si>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</si>
  <si>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</si>
  <si>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</si>
  <si>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</si>
  <si>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</si>
  <si>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</si>
  <si>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</si>
  <si>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</si>
  <si>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</si>
  <si>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</si>
  <si>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</si>
  <si>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</si>
  <si>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</si>
  <si>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</si>
  <si>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</si>
  <si>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</si>
  <si>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</si>
  <si>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</si>
  <si>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</si>
  <si>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</si>
  <si>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</si>
  <si>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</si>
  <si>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</si>
  <si>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</si>
  <si>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</si>
  <si>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</si>
  <si>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</si>
  <si>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</si>
  <si>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</si>
  <si>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</si>
  <si>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</si>
  <si>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</si>
  <si>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</si>
  <si>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</si>
  <si>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</si>
  <si>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</si>
  <si>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</si>
  <si>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</si>
  <si>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</si>
  <si>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</si>
  <si>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</si>
  <si>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</si>
  <si>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</si>
  <si>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</si>
  <si>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</si>
  <si>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</si>
  <si>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</si>
  <si>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</si>
  <si>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</si>
  <si>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</si>
  <si>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</si>
  <si>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</si>
  <si>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</si>
  <si>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</si>
  <si>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</si>
  <si>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</si>
  <si>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</si>
  <si>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</si>
  <si>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</si>
  <si>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</si>
  <si>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</si>
  <si>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</si>
  <si>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</si>
  <si>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</si>
  <si>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</si>
  <si>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</si>
  <si>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</si>
  <si>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</si>
  <si>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</si>
  <si>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</si>
  <si>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</si>
  <si>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</si>
  <si>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</si>
  <si>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</si>
  <si>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</si>
  <si>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</si>
  <si>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</si>
  <si>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</si>
  <si>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</si>
  <si>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</si>
  <si>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</si>
  <si>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</si>
  <si>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</si>
  <si>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</si>
  <si>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</si>
  <si>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</si>
  <si>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</si>
  <si>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</si>
  <si>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</si>
  <si>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</si>
  <si>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</si>
  <si>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</si>
  <si>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</si>
  <si>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</si>
  <si>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</si>
  <si>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</si>
  <si>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</si>
  <si>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</si>
  <si>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</si>
  <si>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</si>
  <si>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</si>
  <si>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</si>
  <si>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</si>
  <si>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</si>
  <si>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</si>
  <si>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</si>
  <si>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</si>
  <si>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</si>
  <si>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</si>
  <si>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</si>
  <si>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</si>
  <si>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</si>
  <si>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</si>
  <si>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</si>
  <si>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</si>
  <si>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</si>
  <si>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</si>
  <si>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</si>
  <si>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</si>
  <si>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</si>
  <si>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</si>
  <si>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</si>
  <si>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</si>
  <si>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</si>
  <si>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</si>
  <si>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</si>
  <si>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</si>
  <si>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</si>
  <si>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</si>
  <si>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</si>
  <si>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</si>
  <si>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</si>
  <si>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</si>
  <si>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</si>
  <si>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</si>
  <si>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</si>
  <si>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</si>
  <si>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</si>
  <si>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</si>
  <si>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</si>
  <si>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</si>
  <si>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</si>
  <si>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</si>
  <si>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</si>
  <si>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</si>
  <si>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</si>
  <si>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</si>
  <si>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</si>
  <si>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</si>
  <si>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</si>
  <si>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</si>
  <si>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</si>
  <si>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</si>
  <si>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</si>
  <si>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</si>
  <si>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</si>
  <si>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</si>
  <si>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</si>
  <si>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</si>
  <si>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</si>
  <si>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</si>
  <si>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</si>
  <si>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</si>
  <si>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</si>
  <si>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</si>
  <si>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</si>
  <si>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</si>
  <si>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</si>
  <si>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</si>
  <si>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</si>
  <si>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</si>
  <si>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</si>
  <si>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</si>
  <si>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</si>
  <si>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</si>
  <si>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</si>
  <si>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</si>
  <si>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</si>
  <si>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</si>
  <si>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</si>
  <si>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</si>
  <si>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</si>
  <si>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</si>
  <si>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</si>
  <si>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</si>
  <si>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</si>
  <si>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</si>
  <si>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</si>
  <si>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</si>
  <si>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</si>
  <si>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</si>
  <si>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</si>
  <si>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</si>
  <si>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</si>
  <si>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</si>
  <si>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</si>
  <si>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</si>
  <si>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</si>
  <si>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</si>
  <si>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</si>
  <si>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</si>
  <si>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</si>
  <si>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</si>
  <si>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</si>
  <si>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</si>
  <si>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</si>
  <si>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</si>
  <si>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</si>
  <si>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</si>
  <si>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</si>
  <si>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</si>
  <si>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</si>
  <si>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</si>
  <si>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</si>
  <si>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</si>
  <si>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</si>
  <si>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</si>
  <si>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</si>
  <si>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</si>
  <si>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</si>
  <si>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</si>
  <si>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</si>
  <si>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</si>
  <si>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</si>
  <si>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</si>
  <si>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</si>
  <si>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</si>
  <si>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</si>
  <si>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</si>
  <si>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</si>
  <si>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</si>
  <si>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</si>
  <si>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</si>
  <si>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</si>
  <si>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</si>
  <si>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</si>
  <si>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</si>
  <si>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</si>
  <si>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</si>
  <si>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</si>
  <si>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</si>
  <si>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</si>
  <si>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</si>
  <si>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</si>
  <si>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</si>
  <si>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</si>
  <si>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</si>
  <si>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</si>
  <si>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</si>
  <si>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</si>
  <si>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</si>
  <si>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</si>
  <si>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</si>
  <si>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</si>
  <si>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</si>
  <si>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</si>
  <si>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</si>
  <si>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</si>
  <si>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</si>
  <si>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</si>
  <si>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</si>
  <si>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</si>
  <si>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</si>
  <si>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</si>
  <si>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</si>
  <si>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</si>
  <si>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</si>
  <si>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</si>
  <si>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</si>
  <si>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</si>
  <si>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</si>
  <si>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</si>
  <si>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</si>
  <si>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</si>
  <si>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</si>
  <si>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</si>
  <si>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</si>
  <si>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</si>
  <si>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</si>
  <si>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</si>
  <si>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</si>
  <si>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</si>
  <si>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</si>
  <si>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</si>
  <si>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</si>
  <si>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</si>
  <si>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</si>
  <si>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</si>
  <si>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</si>
  <si>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</si>
  <si>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</si>
  <si>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</si>
  <si>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</si>
  <si>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</si>
  <si>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</si>
  <si>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</si>
  <si>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</si>
  <si>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</si>
  <si>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</si>
  <si>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</si>
  <si>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</si>
  <si>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</si>
  <si>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</si>
  <si>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</si>
  <si>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</si>
  <si>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</si>
  <si>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</si>
  <si>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</si>
  <si>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</si>
  <si>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</si>
  <si>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</si>
  <si>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</si>
  <si>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</si>
  <si>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</si>
  <si>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</si>
  <si>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</si>
  <si>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</si>
  <si>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</si>
  <si>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</si>
  <si>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</si>
  <si>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</si>
  <si>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</si>
  <si>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</si>
  <si>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</si>
  <si>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</si>
  <si>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</si>
  <si>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</si>
  <si>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</si>
  <si>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</si>
  <si>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</si>
  <si>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</si>
  <si>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</si>
  <si>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</si>
  <si>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</si>
  <si>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</si>
  <si>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</si>
  <si>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</si>
  <si>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</si>
  <si>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</si>
  <si>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</si>
  <si>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</si>
  <si>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</si>
  <si>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</si>
  <si>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</si>
  <si>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</si>
  <si>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</si>
  <si>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</si>
  <si>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</si>
  <si>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</si>
  <si>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</si>
  <si>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</si>
  <si>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</si>
  <si>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</si>
  <si>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</si>
  <si>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</si>
  <si>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</si>
  <si>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</si>
  <si>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</si>
  <si>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</si>
  <si>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</si>
  <si>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</si>
  <si>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</si>
  <si>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</si>
  <si>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</si>
  <si>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</si>
  <si>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</si>
  <si>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</si>
  <si>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</si>
  <si>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</si>
  <si>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</si>
  <si>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</si>
  <si>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</si>
  <si>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</si>
  <si>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</si>
  <si>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</si>
  <si>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</si>
  <si>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</si>
  <si>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</si>
  <si>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</si>
  <si>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</si>
  <si>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</si>
  <si>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</si>
  <si>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</si>
  <si>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</si>
  <si>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</si>
  <si>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</si>
  <si>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</si>
  <si>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</si>
  <si>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</si>
  <si>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</si>
  <si>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</si>
  <si>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</si>
  <si>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</si>
  <si>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</si>
  <si>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</si>
  <si>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</si>
  <si>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</si>
  <si>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</si>
  <si>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</si>
  <si>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</si>
  <si>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</si>
  <si>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</si>
  <si>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</si>
  <si>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</si>
  <si>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</si>
  <si>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</si>
  <si>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</si>
  <si>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</si>
  <si>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</si>
  <si>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</si>
  <si>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</si>
  <si>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</si>
  <si>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</si>
  <si>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</si>
  <si>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</si>
  <si>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</si>
  <si>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</si>
  <si>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</si>
  <si>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</si>
  <si>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</si>
  <si>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</si>
  <si>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</si>
  <si>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</si>
  <si>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</si>
  <si>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</si>
  <si>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</si>
  <si>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</si>
  <si>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</si>
  <si>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</si>
  <si>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</si>
  <si>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</si>
  <si>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</si>
  <si>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</si>
  <si>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</si>
  <si>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</si>
  <si>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</si>
  <si>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</si>
  <si>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</si>
  <si>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</si>
  <si>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</si>
  <si>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</si>
  <si>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</si>
  <si>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</si>
  <si>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</si>
  <si>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</si>
  <si>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</si>
  <si>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</si>
  <si>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</si>
  <si>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</si>
  <si>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</si>
  <si>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</si>
  <si>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</si>
  <si>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</si>
  <si>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</si>
  <si>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</si>
  <si>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</si>
  <si>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</si>
  <si>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</si>
  <si>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</si>
  <si>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</si>
  <si>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</si>
  <si>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</si>
  <si>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</si>
  <si>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</si>
  <si>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</si>
  <si>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</si>
  <si>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</si>
  <si>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</si>
  <si>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</si>
  <si>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</si>
  <si>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</si>
  <si>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</si>
  <si>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</si>
  <si>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</si>
  <si>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</si>
  <si>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</si>
  <si>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</si>
  <si>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</si>
  <si>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</si>
  <si>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</si>
  <si>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</si>
  <si>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</si>
  <si>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</si>
  <si>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</si>
  <si>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</si>
  <si>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</si>
  <si>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</si>
  <si>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</si>
  <si>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</si>
  <si>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</si>
  <si>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</si>
  <si>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</si>
  <si>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</si>
  <si>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</si>
  <si>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</si>
  <si>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</si>
  <si>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</si>
  <si>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</si>
  <si>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</si>
  <si>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</si>
  <si>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</si>
  <si>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</si>
  <si>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</si>
  <si>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</si>
  <si>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</si>
  <si>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</si>
  <si>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</si>
  <si>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</si>
  <si>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</si>
  <si>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</si>
  <si>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</si>
  <si>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</si>
  <si>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</si>
  <si>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</si>
  <si>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</si>
  <si>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</si>
  <si>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</si>
  <si>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</si>
  <si>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</si>
  <si>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</si>
  <si>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</si>
  <si>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</si>
  <si>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</si>
  <si>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</si>
  <si>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</si>
  <si>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</si>
  <si>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</si>
  <si>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</si>
  <si>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</si>
  <si>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</si>
  <si>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</si>
  <si>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</si>
  <si>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</si>
  <si>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</si>
  <si>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</si>
  <si>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</si>
  <si>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</si>
  <si>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</si>
  <si>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</si>
  <si>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</si>
  <si>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</si>
  <si>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</si>
  <si>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</si>
  <si>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</si>
  <si>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</si>
  <si>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</si>
  <si>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</si>
  <si>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</si>
  <si>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</si>
  <si>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</si>
  <si>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</si>
  <si>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</si>
  <si>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</si>
  <si>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</si>
  <si>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</si>
  <si>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</si>
  <si>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</si>
  <si>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</si>
  <si>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</si>
  <si>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</si>
  <si>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</si>
  <si>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</si>
  <si>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</si>
  <si>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</si>
  <si>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</si>
  <si>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</si>
  <si>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</si>
  <si>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</si>
  <si>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</si>
  <si>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</si>
  <si>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</si>
  <si>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</si>
  <si>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</si>
  <si>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</si>
  <si>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</si>
  <si>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</si>
  <si>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</si>
  <si>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</si>
  <si>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</si>
  <si>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</si>
  <si>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</si>
  <si>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</si>
  <si>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</si>
  <si>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</si>
  <si>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</si>
  <si>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</si>
  <si>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</si>
  <si>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</si>
  <si>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</si>
  <si>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</si>
  <si>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</si>
  <si>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</si>
  <si>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</si>
  <si>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</si>
  <si>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</si>
  <si>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</si>
  <si>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</si>
  <si>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</si>
  <si>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</si>
  <si>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</si>
  <si>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</si>
  <si>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</si>
  <si>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</si>
  <si>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</si>
  <si>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</si>
  <si>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</si>
  <si>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</si>
  <si>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</si>
  <si>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</si>
  <si>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</si>
  <si>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</si>
  <si>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</si>
  <si>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</si>
  <si>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</si>
  <si>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</si>
  <si>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</si>
  <si>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</si>
  <si>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</si>
  <si>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</si>
  <si>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</si>
  <si>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</si>
  <si>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</si>
  <si>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</si>
  <si>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</si>
  <si>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</si>
  <si>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</si>
  <si>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</si>
  <si>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</si>
  <si>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</si>
  <si>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</si>
  <si>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</si>
  <si>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</si>
  <si>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</si>
  <si>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</si>
  <si>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</si>
  <si>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</si>
  <si>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</si>
  <si>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</si>
  <si>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</si>
  <si>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</si>
  <si>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</si>
  <si>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</si>
  <si>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</si>
  <si>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</si>
  <si>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</si>
  <si>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</si>
  <si>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</si>
  <si>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</si>
  <si>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</si>
  <si>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</si>
  <si>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</si>
  <si>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</si>
  <si>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</si>
  <si>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</si>
  <si>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</si>
  <si>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</si>
  <si>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</si>
  <si>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</si>
  <si>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</si>
  <si>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</si>
  <si>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</si>
  <si>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</si>
  <si>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</si>
  <si>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</si>
  <si>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</si>
  <si>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</si>
  <si>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</si>
  <si>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</si>
  <si>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</si>
  <si>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</si>
  <si>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</si>
  <si>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</si>
  <si>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</si>
  <si>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</si>
  <si>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</si>
  <si>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</si>
  <si>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</si>
  <si>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</si>
  <si>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</si>
  <si>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</si>
  <si>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</si>
  <si>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</si>
  <si>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</si>
  <si>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</si>
  <si>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</si>
  <si>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</si>
  <si>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</si>
  <si>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</si>
  <si>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</si>
  <si>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</si>
  <si>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</si>
  <si>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</si>
  <si>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</si>
  <si>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</si>
  <si>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</si>
  <si>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</si>
  <si>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</si>
  <si>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</si>
  <si>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</si>
  <si>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</si>
  <si>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</si>
  <si>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</si>
  <si>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</si>
  <si>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</si>
  <si>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</si>
  <si>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</si>
  <si>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</si>
  <si>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</si>
  <si>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</si>
  <si>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</si>
  <si>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</si>
  <si>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</si>
  <si>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</si>
  <si>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</si>
  <si>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</si>
  <si>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</si>
  <si>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</si>
  <si>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</si>
  <si>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</si>
  <si>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</si>
  <si>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</si>
  <si>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</si>
  <si>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</si>
  <si>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</si>
  <si>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</si>
  <si>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</si>
  <si>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</si>
  <si>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</si>
  <si>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</si>
  <si>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</si>
  <si>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</si>
  <si>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</si>
  <si>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</si>
  <si>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</si>
  <si>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</si>
  <si>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</si>
  <si>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</si>
  <si>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</si>
  <si>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</si>
  <si>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</si>
  <si>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</si>
  <si>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</si>
  <si>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</si>
  <si>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</si>
  <si>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</si>
  <si>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</si>
  <si>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</si>
  <si>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</si>
  <si>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</si>
  <si>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</si>
  <si>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</si>
  <si>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</si>
  <si>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</si>
  <si>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</si>
  <si>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</si>
  <si>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</si>
  <si>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</si>
  <si>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</si>
  <si>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</si>
  <si>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</si>
  <si>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</si>
  <si>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</si>
  <si>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</si>
  <si>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</si>
  <si>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</si>
  <si>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</si>
  <si>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</si>
  <si>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</si>
  <si>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</si>
  <si>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</si>
  <si>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</si>
  <si>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</si>
  <si>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</si>
  <si>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</si>
  <si>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</si>
  <si>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</si>
  <si>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</si>
  <si>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</si>
  <si>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</si>
  <si>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</si>
  <si>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</si>
  <si>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</si>
  <si>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</si>
  <si>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</si>
  <si>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</si>
  <si>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</si>
  <si>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</si>
  <si>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</si>
  <si>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</si>
  <si>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</si>
  <si>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</si>
  <si>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</si>
  <si>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</si>
  <si>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</si>
  <si>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</si>
  <si>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</si>
  <si>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</si>
  <si>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</si>
  <si>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</si>
  <si>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</si>
  <si>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</si>
  <si>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</si>
  <si>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</si>
  <si>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</si>
  <si>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</si>
  <si>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</si>
  <si>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</si>
  <si>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</si>
  <si>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</si>
  <si>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</si>
  <si>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</si>
  <si>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</si>
  <si>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</si>
  <si>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</si>
  <si>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</si>
  <si>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</si>
  <si>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</si>
  <si>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</si>
  <si>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</si>
  <si>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</si>
  <si>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</si>
  <si>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</si>
  <si>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</si>
  <si>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</si>
  <si>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</si>
  <si>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</si>
  <si>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</si>
  <si>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</si>
  <si>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</si>
  <si>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</si>
  <si>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</si>
  <si>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</si>
  <si>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</si>
  <si>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</si>
  <si>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</si>
  <si>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</si>
  <si>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</si>
  <si>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</si>
  <si>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</si>
  <si>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</si>
  <si>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</si>
  <si>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</si>
  <si>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</si>
  <si>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</si>
  <si>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</si>
  <si>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</si>
  <si>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</si>
  <si>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</si>
  <si>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</si>
  <si>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</si>
  <si>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</si>
  <si>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</si>
  <si>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</si>
  <si>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</si>
  <si>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</si>
  <si>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</si>
  <si>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</si>
  <si>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</si>
  <si>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</si>
  <si>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</si>
  <si>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</si>
  <si>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</si>
  <si>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</si>
  <si>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</si>
  <si>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</si>
  <si>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</si>
  <si>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</si>
  <si>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</si>
  <si>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</si>
  <si>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</si>
  <si>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</si>
  <si>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</si>
  <si>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</si>
  <si>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</si>
  <si>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</si>
  <si>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</si>
  <si>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</si>
  <si>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</si>
  <si>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</si>
  <si>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</si>
  <si>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</si>
  <si>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</si>
  <si>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</si>
  <si>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</si>
  <si>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</si>
  <si>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</si>
  <si>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</si>
  <si>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</si>
  <si>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</si>
  <si>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</si>
  <si>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</si>
  <si>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</si>
  <si>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</si>
  <si>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</si>
  <si>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</si>
  <si>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</si>
  <si>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</si>
  <si>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</si>
  <si>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</si>
  <si>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</si>
  <si>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</si>
  <si>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</si>
  <si>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</si>
  <si>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</si>
  <si>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</si>
  <si>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</si>
  <si>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</si>
  <si>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</si>
  <si>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</si>
  <si>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</si>
  <si>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</si>
  <si>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</si>
  <si>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</si>
  <si>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</si>
  <si>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</si>
  <si>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</si>
  <si>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</si>
  <si>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</si>
  <si>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</si>
  <si>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</si>
  <si>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</si>
  <si>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</si>
  <si>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</si>
  <si>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</si>
  <si>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</si>
  <si>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</si>
  <si>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</si>
  <si>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</si>
  <si>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</si>
  <si>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</si>
  <si>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</si>
  <si>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</si>
  <si>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</si>
  <si>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</si>
  <si>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</si>
  <si>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</si>
  <si>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</si>
  <si>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</si>
  <si>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</si>
  <si>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</si>
  <si>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</si>
  <si>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</si>
  <si>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</si>
  <si>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</si>
  <si>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</si>
  <si>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</si>
  <si>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</si>
  <si>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</si>
  <si>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</si>
  <si>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</si>
  <si>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</si>
  <si>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</si>
  <si>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</si>
  <si>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</si>
  <si>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</si>
  <si>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</si>
  <si>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</si>
  <si>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</si>
  <si>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</si>
  <si>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</si>
  <si>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</si>
  <si>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</si>
  <si>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</si>
  <si>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</si>
  <si>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</si>
  <si>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</si>
  <si>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</si>
  <si>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</si>
  <si>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</si>
  <si>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</si>
  <si>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</si>
  <si>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</si>
  <si>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</si>
  <si>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</si>
  <si>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</si>
  <si>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</si>
  <si>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</si>
  <si>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</si>
  <si>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</si>
  <si>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</si>
  <si>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</si>
  <si>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</si>
  <si>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</si>
  <si>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</si>
  <si>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</si>
  <si>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</si>
  <si>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</si>
  <si>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</si>
  <si>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</si>
  <si>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</si>
  <si>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</si>
  <si>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</si>
  <si>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</si>
  <si>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</si>
  <si>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</si>
  <si>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</si>
  <si>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</si>
  <si>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</si>
  <si>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</si>
  <si>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</si>
  <si>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</si>
  <si>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</si>
  <si>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</si>
  <si>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</si>
  <si>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</si>
  <si>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</si>
  <si>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</si>
  <si>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</si>
  <si>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</si>
  <si>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</si>
  <si>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</si>
  <si>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</si>
  <si>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</si>
  <si>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</si>
  <si>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</si>
  <si>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</si>
  <si>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</si>
  <si>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</si>
  <si>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</si>
  <si>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</si>
  <si>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</si>
  <si>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</si>
  <si>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</si>
  <si>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</si>
  <si>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</si>
  <si>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</si>
  <si>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</si>
  <si>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</si>
  <si>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</si>
  <si>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</si>
  <si>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</si>
  <si>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</si>
  <si>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</si>
  <si>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</si>
  <si>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</si>
  <si>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</si>
  <si>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</si>
  <si>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</si>
  <si>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</si>
  <si>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</si>
  <si>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</si>
  <si>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</si>
  <si>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</si>
  <si>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</si>
  <si>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</si>
  <si>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</si>
  <si>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</si>
  <si>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</si>
  <si>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</si>
  <si>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</si>
  <si>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</si>
  <si>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</si>
  <si>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</si>
  <si>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</si>
  <si>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</si>
  <si>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</si>
  <si>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</si>
  <si>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</si>
  <si>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</si>
  <si>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</si>
  <si>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</si>
  <si>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</si>
  <si>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</si>
  <si>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</si>
  <si>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</si>
  <si>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</si>
  <si>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</si>
  <si>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</si>
  <si>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</si>
  <si>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</si>
  <si>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</si>
  <si>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</si>
  <si>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</si>
  <si>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</si>
  <si>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</si>
  <si>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</si>
  <si>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</si>
  <si>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</si>
  <si>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</si>
  <si>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</si>
  <si>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</si>
  <si>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</si>
  <si>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</si>
  <si>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</si>
  <si>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</si>
  <si>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</si>
  <si>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</si>
  <si>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</si>
  <si>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</si>
  <si>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</si>
  <si>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</si>
  <si>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</si>
  <si>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</si>
  <si>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</si>
  <si>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</si>
  <si>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</si>
  <si>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</si>
  <si>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</si>
  <si>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</si>
  <si>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</si>
  <si>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</si>
  <si>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</si>
  <si>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</si>
  <si>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</si>
  <si>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</si>
  <si>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</si>
  <si>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</si>
  <si>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</si>
  <si>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</si>
  <si>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</si>
  <si>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</si>
  <si>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</si>
  <si>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</si>
  <si>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</si>
  <si>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</si>
  <si>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</si>
  <si>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</si>
  <si>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</si>
  <si>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</si>
  <si>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</si>
  <si>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</si>
  <si>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</si>
  <si>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</si>
  <si>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</si>
  <si>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</si>
  <si>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</si>
  <si>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</si>
  <si>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</si>
  <si>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</si>
  <si>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</si>
  <si>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</si>
  <si>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</si>
  <si>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</si>
  <si>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</si>
  <si>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</si>
  <si>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</si>
  <si>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</si>
  <si>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</si>
  <si>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</si>
  <si>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</si>
  <si>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</si>
  <si>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</si>
  <si>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</si>
  <si>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</si>
  <si>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</si>
  <si>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</si>
  <si>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</si>
  <si>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</si>
  <si>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</si>
  <si>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</si>
  <si>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</si>
  <si>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</si>
  <si>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</si>
  <si>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</si>
  <si>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</si>
  <si>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</si>
  <si>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</si>
  <si>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</si>
  <si>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</si>
  <si>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</si>
  <si>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</si>
  <si>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</si>
  <si>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</si>
  <si>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</si>
  <si>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</si>
  <si>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</si>
  <si>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</si>
  <si>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</si>
  <si>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</si>
  <si>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</si>
  <si>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</si>
  <si>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</si>
  <si>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</si>
  <si>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</si>
  <si>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</si>
  <si>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</si>
  <si>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</si>
  <si>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</si>
  <si>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</si>
  <si>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</si>
  <si>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</si>
  <si>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</si>
  <si>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</si>
  <si>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</si>
  <si>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</si>
  <si>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</si>
  <si>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</si>
  <si>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</si>
  <si>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</si>
  <si>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</si>
  <si>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</si>
  <si>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</si>
  <si>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</si>
  <si>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</si>
  <si>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</si>
  <si>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</si>
  <si>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</si>
  <si>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</si>
  <si>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</si>
  <si>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</si>
  <si>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</si>
  <si>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</si>
  <si>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</si>
  <si>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</si>
  <si>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</si>
  <si>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</si>
  <si>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</si>
  <si>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</si>
  <si>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</si>
  <si>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</si>
  <si>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</si>
  <si>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</si>
  <si>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</si>
  <si>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</si>
  <si>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</si>
  <si>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</si>
  <si>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</si>
  <si>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</si>
  <si>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</si>
  <si>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</si>
  <si>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</si>
  <si>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</si>
  <si>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</si>
  <si>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</si>
  <si>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</si>
  <si>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</si>
  <si>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</si>
  <si>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</si>
  <si>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</si>
  <si>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</si>
  <si>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</si>
  <si>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</si>
  <si>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</si>
  <si>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</si>
  <si>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</si>
  <si>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</si>
  <si>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</si>
  <si>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</si>
  <si>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</si>
  <si>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</si>
  <si>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</si>
  <si>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</si>
  <si>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</si>
  <si>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</si>
  <si>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</si>
  <si>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</si>
  <si>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</si>
  <si>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</si>
  <si>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</si>
  <si>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</si>
  <si>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</si>
  <si>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</si>
  <si>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</si>
  <si>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</si>
  <si>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</si>
  <si>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</si>
  <si>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</si>
  <si>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</si>
  <si>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</si>
  <si>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</si>
  <si>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</si>
  <si>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</si>
  <si>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</si>
  <si>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</si>
  <si>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</si>
  <si>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</si>
  <si>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</si>
  <si>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</si>
  <si>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</si>
  <si>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</si>
  <si>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</si>
  <si>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</si>
  <si>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</si>
  <si>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</si>
  <si>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</si>
  <si>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</si>
  <si>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</si>
  <si>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</si>
  <si>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</si>
  <si>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</si>
  <si>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</si>
  <si>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</si>
  <si>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</si>
  <si>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</si>
  <si>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</si>
  <si>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</si>
  <si>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</si>
  <si>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</si>
  <si>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</si>
  <si>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</si>
  <si>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</si>
  <si>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</si>
  <si>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</si>
  <si>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</si>
  <si>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</si>
  <si>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</si>
  <si>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</si>
  <si>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</si>
  <si>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</si>
  <si>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</si>
  <si>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</si>
  <si>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</si>
  <si>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</si>
  <si>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</si>
  <si>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</si>
  <si>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</si>
  <si>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</si>
  <si>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</si>
  <si>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</si>
  <si>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</si>
  <si>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</si>
  <si>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</si>
  <si>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</si>
  <si>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</si>
  <si>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</si>
  <si>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</si>
  <si>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</si>
  <si>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</si>
  <si>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</si>
  <si>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</si>
  <si>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</si>
  <si>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</si>
  <si>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</si>
  <si>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</si>
  <si>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</si>
  <si>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</si>
  <si>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</si>
  <si>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</si>
  <si>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</si>
  <si>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</si>
  <si>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</si>
  <si>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</si>
  <si>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</si>
  <si>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</si>
  <si>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</si>
  <si>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</si>
  <si>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</si>
  <si>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</si>
  <si>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</si>
  <si>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</si>
  <si>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</si>
  <si>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</si>
  <si>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</si>
  <si>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</si>
  <si>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</si>
  <si>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</si>
  <si>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</si>
  <si>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</si>
  <si>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</si>
  <si>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</si>
  <si>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</si>
  <si>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</si>
  <si>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</si>
  <si>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</si>
  <si>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</si>
  <si>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</si>
  <si>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</si>
  <si>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</si>
  <si>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</si>
  <si>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</si>
  <si>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</si>
  <si>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</si>
  <si>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</si>
  <si>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</si>
  <si>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</si>
  <si>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</si>
  <si>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</si>
  <si>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</si>
  <si>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</si>
  <si>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</si>
  <si>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</si>
  <si>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</si>
  <si>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</si>
  <si>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</si>
  <si>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</si>
  <si>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</si>
  <si>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</si>
  <si>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</si>
  <si>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</si>
  <si>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</si>
  <si>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</si>
  <si>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</si>
  <si>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</si>
  <si>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</si>
  <si>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</si>
  <si>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</si>
  <si>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</si>
  <si>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</si>
  <si>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</si>
  <si>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</si>
  <si>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</si>
  <si>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</si>
  <si>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</si>
  <si>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</si>
  <si>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</si>
  <si>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</si>
  <si>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</si>
  <si>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</si>
  <si>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</si>
  <si>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</si>
  <si>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</si>
  <si>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</si>
  <si>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</si>
  <si>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</si>
  <si>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</si>
  <si>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</si>
  <si>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</si>
  <si>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</si>
  <si>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</si>
  <si>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</si>
  <si>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</si>
  <si>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</si>
  <si>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</si>
  <si>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</si>
  <si>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</si>
  <si>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</si>
  <si>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</si>
  <si>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</si>
  <si>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</si>
  <si>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</si>
  <si>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</si>
  <si>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</si>
  <si>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</si>
  <si>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</si>
  <si>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</si>
  <si>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</si>
  <si>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</si>
  <si>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</si>
  <si>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</si>
  <si>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</si>
  <si>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</si>
  <si>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</si>
  <si>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</si>
  <si>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</si>
  <si>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</si>
  <si>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</si>
  <si>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</si>
  <si>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</si>
  <si>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</si>
  <si>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</si>
  <si>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</si>
  <si>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</si>
  <si>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</si>
  <si>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</si>
  <si>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</si>
  <si>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</si>
  <si>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</si>
  <si>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</si>
  <si>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</si>
  <si>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</si>
  <si>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</si>
  <si>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</si>
  <si>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</si>
  <si>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</si>
  <si>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</si>
  <si>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</si>
  <si>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</si>
  <si>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</si>
  <si>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</si>
  <si>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</si>
  <si>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</si>
  <si>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</si>
  <si>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</si>
  <si>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</si>
  <si>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</si>
  <si>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</si>
  <si>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</si>
  <si>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</si>
  <si>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</si>
  <si>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</si>
  <si>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</si>
  <si>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</si>
  <si>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</si>
  <si>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</si>
  <si>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</si>
  <si>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</si>
  <si>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</si>
  <si>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</si>
  <si>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</si>
  <si>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</si>
  <si>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</si>
  <si>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</si>
  <si>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</si>
  <si>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</si>
  <si>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</si>
  <si>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</si>
  <si>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</si>
  <si>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</si>
  <si>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</si>
  <si>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</si>
  <si>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</si>
  <si>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</si>
  <si>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</si>
  <si>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</si>
  <si>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</si>
  <si>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</si>
  <si>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</si>
  <si>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</si>
  <si>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</si>
  <si>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</si>
  <si>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</si>
  <si>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</si>
  <si>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</si>
  <si>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</si>
  <si>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</si>
  <si>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</si>
  <si>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</si>
  <si>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</si>
  <si>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</si>
  <si>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</si>
  <si>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</si>
  <si>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</si>
  <si>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</si>
  <si>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</si>
  <si>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</si>
  <si>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</si>
  <si>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</si>
  <si>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</si>
  <si>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</si>
  <si>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</si>
  <si>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</si>
  <si>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</si>
  <si>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</si>
  <si>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</si>
  <si>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</si>
  <si>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</si>
  <si>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</si>
  <si>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</si>
  <si>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</si>
  <si>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</si>
  <si>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</si>
  <si>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</si>
  <si>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</si>
  <si>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</si>
  <si>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</si>
  <si>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</si>
  <si>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</si>
  <si>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</si>
  <si>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</si>
  <si>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</si>
  <si>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</si>
  <si>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</si>
  <si>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</si>
  <si>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</si>
  <si>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</si>
  <si>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</si>
  <si>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</si>
  <si>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</si>
  <si>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</si>
  <si>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</si>
  <si>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</si>
  <si>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</si>
  <si>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</si>
  <si>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</si>
  <si>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</si>
  <si>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</si>
  <si>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</si>
  <si>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</si>
  <si>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</si>
  <si>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</si>
  <si>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</si>
  <si>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</si>
  <si>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</si>
  <si>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</si>
  <si>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</si>
  <si>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</si>
  <si>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</si>
  <si>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</si>
  <si>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</si>
  <si>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</si>
  <si>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</si>
  <si>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</si>
  <si>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</si>
  <si>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</si>
  <si>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</si>
  <si>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</si>
  <si>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</si>
  <si>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</si>
  <si>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</si>
  <si>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</si>
  <si>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</si>
  <si>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</si>
  <si>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</si>
  <si>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</si>
  <si>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</si>
  <si>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</si>
  <si>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</si>
  <si>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</si>
  <si>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</si>
  <si>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</si>
  <si>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</si>
  <si>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</si>
  <si>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</si>
  <si>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</si>
  <si>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</si>
  <si>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</si>
  <si>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</si>
  <si>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</si>
  <si>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</si>
  <si>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</si>
  <si>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</si>
  <si>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</si>
  <si>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</si>
  <si>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</si>
  <si>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</si>
  <si>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</si>
  <si>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</si>
  <si>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</si>
  <si>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</si>
  <si>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</si>
  <si>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</si>
  <si>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</si>
  <si>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</si>
  <si>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</si>
  <si>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</si>
  <si>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</si>
  <si>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</si>
  <si>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</si>
  <si>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</si>
  <si>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</si>
  <si>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</si>
  <si>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</si>
  <si>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</si>
  <si>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</si>
  <si>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</si>
  <si>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</si>
  <si>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</si>
  <si>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</si>
  <si>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</si>
  <si>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</si>
  <si>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</si>
  <si>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</si>
  <si>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</si>
  <si>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</si>
  <si>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</si>
  <si>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</si>
  <si>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</si>
  <si>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</si>
  <si>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</si>
  <si>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</si>
  <si>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</si>
  <si>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</si>
  <si>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</si>
  <si>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</si>
  <si>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</si>
  <si>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</si>
  <si>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</si>
  <si>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</si>
  <si>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</si>
  <si>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</si>
  <si>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</si>
  <si>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</si>
  <si>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</si>
  <si>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</si>
  <si>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</si>
  <si>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</si>
  <si>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</si>
  <si>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</si>
  <si>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</si>
  <si>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</si>
  <si>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</si>
  <si>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</si>
  <si>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</si>
  <si>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</si>
  <si>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</si>
  <si>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</si>
  <si>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</si>
  <si>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</si>
  <si>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</si>
  <si>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</si>
  <si>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</si>
  <si>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</si>
  <si>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</si>
  <si>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</si>
  <si>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</si>
  <si>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</si>
  <si>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</si>
  <si>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</si>
  <si>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</si>
  <si>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</si>
  <si>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</si>
  <si>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</si>
  <si>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</si>
  <si>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</si>
  <si>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</si>
  <si>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</si>
  <si>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</si>
  <si>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</si>
  <si>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</si>
  <si>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</si>
  <si>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</si>
  <si>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</si>
  <si>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</si>
  <si>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</si>
  <si>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</si>
  <si>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</si>
  <si>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</si>
  <si>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</si>
  <si>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</si>
  <si>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</si>
  <si>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</si>
  <si>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</si>
  <si>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</si>
  <si>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</si>
  <si>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</si>
  <si>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</si>
  <si>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</si>
  <si>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</si>
  <si>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</si>
  <si>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</si>
  <si>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</si>
  <si>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</si>
  <si>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</si>
  <si>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</si>
  <si>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</si>
  <si>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</si>
  <si>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</si>
  <si>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</si>
  <si>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</si>
  <si>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</si>
  <si>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</si>
  <si>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</si>
  <si>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</si>
  <si>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</si>
  <si>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</si>
  <si>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</si>
  <si>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</si>
  <si>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</si>
  <si>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</si>
  <si>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</si>
  <si>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</si>
  <si>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</si>
  <si>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</si>
  <si>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</si>
  <si>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</si>
  <si>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</si>
  <si>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</si>
  <si>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</si>
  <si>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</si>
  <si>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</si>
  <si>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</si>
  <si>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</si>
  <si>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</si>
  <si>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</si>
  <si>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</si>
  <si>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</si>
  <si>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</si>
  <si>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</si>
  <si>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</si>
  <si>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</si>
  <si>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</si>
  <si>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</si>
  <si>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</si>
  <si>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</si>
  <si>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</si>
  <si>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</si>
  <si>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</si>
  <si>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</si>
  <si>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</si>
  <si>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</si>
  <si>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</si>
  <si>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</si>
  <si>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</si>
  <si>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</si>
  <si>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</si>
  <si>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</si>
  <si>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</si>
  <si>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</si>
  <si>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</si>
  <si>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</si>
  <si>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</si>
  <si>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</si>
  <si>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</si>
  <si>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</si>
  <si>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</si>
  <si>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</si>
  <si>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</si>
  <si>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</si>
  <si>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</si>
  <si>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</si>
  <si>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</si>
  <si>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</si>
  <si>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</si>
  <si>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</si>
  <si>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</si>
  <si>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</si>
  <si>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</si>
  <si>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</si>
  <si>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</si>
  <si>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</si>
  <si>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</si>
  <si>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</si>
  <si>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</si>
  <si>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</si>
  <si>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</si>
  <si>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</si>
  <si>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</si>
  <si>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</si>
  <si>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</si>
  <si>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</si>
  <si>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</si>
  <si>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</si>
  <si>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</si>
  <si>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</si>
  <si>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</si>
  <si>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</si>
  <si>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</si>
  <si>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</si>
  <si>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</si>
  <si>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</si>
  <si>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</si>
  <si>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</si>
  <si>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</si>
  <si>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</si>
  <si>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</si>
  <si>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</si>
  <si>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</si>
  <si>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</si>
  <si>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</si>
  <si>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</si>
  <si>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</si>
  <si>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</si>
  <si>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</si>
  <si>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</si>
  <si>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</si>
  <si>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</si>
  <si>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</si>
  <si>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</si>
  <si>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</si>
  <si>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</si>
  <si>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</si>
  <si>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</si>
  <si>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</si>
  <si>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</si>
  <si>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</si>
  <si>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</si>
  <si>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</si>
  <si>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</si>
  <si>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</si>
  <si>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</si>
  <si>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</si>
  <si>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</si>
  <si>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</si>
  <si>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</si>
  <si>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</si>
  <si>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</si>
  <si>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</si>
  <si>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</si>
  <si>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</si>
  <si>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</si>
  <si>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</si>
  <si>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</si>
  <si>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</si>
  <si>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</si>
  <si>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</si>
  <si>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</si>
  <si>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</si>
  <si>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</si>
  <si>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</si>
  <si>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</si>
  <si>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</si>
  <si>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</si>
  <si>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</si>
  <si>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</si>
  <si>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</si>
  <si>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</si>
  <si>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</si>
  <si>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</si>
  <si>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</si>
  <si>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</si>
  <si>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</si>
  <si>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</si>
  <si>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</si>
  <si>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</si>
  <si>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</si>
  <si>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</si>
  <si>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</si>
  <si>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</si>
  <si>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</si>
  <si>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</si>
  <si>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</si>
  <si>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</si>
  <si>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</si>
  <si>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</si>
  <si>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</si>
  <si>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</si>
  <si>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</si>
  <si>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</si>
  <si>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</si>
  <si>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</si>
  <si>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</si>
  <si>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</si>
  <si>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</si>
  <si>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</si>
  <si>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</si>
  <si>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</si>
  <si>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</si>
  <si>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</si>
  <si>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</si>
  <si>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</si>
  <si>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</si>
  <si>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</si>
  <si>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</si>
  <si>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</si>
  <si>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</si>
  <si>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</si>
  <si>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</si>
  <si>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</si>
  <si>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</si>
  <si>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</si>
  <si>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</si>
  <si>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</si>
  <si>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</si>
  <si>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</si>
  <si>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</si>
  <si>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</si>
  <si>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</si>
  <si>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</si>
  <si>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</si>
  <si>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</si>
  <si>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</si>
  <si>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</si>
  <si>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</si>
  <si>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</si>
  <si>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</si>
  <si>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</si>
  <si>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</si>
  <si>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</si>
  <si>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</si>
  <si>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</si>
  <si>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</si>
  <si>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</si>
  <si>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</si>
  <si>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</si>
  <si>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</si>
  <si>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</si>
  <si>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</si>
  <si>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</si>
  <si>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</si>
  <si>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</si>
  <si>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</si>
  <si>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</si>
  <si>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</si>
  <si>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</si>
  <si>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</si>
  <si>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</si>
  <si>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</si>
  <si>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</si>
  <si>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</si>
  <si>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</si>
  <si>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</si>
  <si>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</si>
  <si>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</si>
  <si>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</si>
  <si>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</si>
  <si>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</si>
  <si>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</si>
  <si>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</si>
  <si>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</si>
  <si>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</si>
  <si>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</si>
  <si>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</si>
  <si>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</si>
  <si>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</si>
  <si>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</si>
  <si>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</si>
  <si>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</si>
  <si>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</si>
  <si>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</si>
  <si>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</si>
  <si>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</si>
  <si>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</si>
  <si>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</si>
  <si>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</si>
  <si>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</si>
  <si>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</si>
  <si>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</si>
  <si>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</si>
  <si>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</si>
  <si>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</si>
  <si>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</si>
  <si>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</si>
  <si>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</si>
  <si>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</si>
  <si>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</si>
  <si>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</si>
  <si>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</si>
  <si>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</si>
  <si>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</si>
  <si>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</si>
  <si>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</si>
  <si>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</si>
  <si>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</si>
  <si>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</si>
  <si>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</si>
  <si>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</si>
  <si>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</si>
  <si>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</si>
  <si>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</si>
  <si>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</si>
  <si>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</si>
  <si>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</si>
  <si>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</si>
  <si>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</si>
  <si>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</si>
  <si>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</si>
  <si>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</si>
  <si>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</si>
  <si>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</si>
  <si>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</si>
  <si>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</si>
  <si>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</si>
  <si>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</si>
  <si>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</si>
  <si>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</si>
  <si>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</si>
  <si>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</si>
  <si>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</si>
  <si>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</si>
  <si>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</si>
  <si>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</si>
  <si>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</si>
  <si>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</si>
  <si>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</si>
  <si>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</si>
  <si>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</si>
  <si>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</si>
  <si>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</si>
  <si>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</si>
  <si>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</si>
  <si>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</si>
  <si>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</si>
  <si>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</si>
  <si>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</si>
  <si>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</si>
  <si>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</si>
  <si>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</si>
  <si>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</si>
  <si>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</si>
  <si>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</si>
  <si>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</si>
  <si>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</si>
  <si>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</si>
  <si>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</si>
  <si>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</si>
  <si>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</si>
  <si>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</si>
  <si>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</si>
  <si>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</si>
  <si>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</si>
  <si>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</si>
  <si>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</si>
  <si>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</si>
  <si>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</si>
  <si>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</si>
  <si>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</si>
  <si>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</si>
  <si>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</si>
  <si>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</si>
  <si>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</si>
  <si>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</si>
  <si>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</si>
  <si>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</si>
  <si>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</si>
  <si>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</si>
  <si>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</si>
  <si>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</si>
  <si>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</si>
  <si>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</si>
  <si>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</si>
  <si>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</si>
  <si>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</si>
  <si>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</si>
  <si>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</si>
  <si>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</si>
  <si>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</si>
  <si>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</si>
  <si>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</si>
  <si>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</si>
  <si>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</si>
  <si>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</si>
  <si>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</si>
  <si>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</si>
  <si>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</si>
  <si>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</si>
  <si>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</si>
  <si>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</si>
  <si>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</si>
  <si>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</si>
  <si>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</si>
  <si>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</si>
  <si>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</si>
  <si>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</si>
  <si>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</si>
  <si>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</si>
  <si>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</si>
  <si>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</si>
  <si>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</si>
  <si>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</si>
  <si>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</si>
  <si>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</si>
  <si>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</si>
  <si>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</si>
  <si>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</si>
  <si>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</si>
  <si>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</si>
  <si>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</si>
  <si>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</si>
  <si>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</si>
  <si>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</si>
  <si>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</si>
  <si>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</si>
  <si>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</si>
  <si>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</si>
  <si>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</si>
  <si>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</si>
  <si>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</si>
  <si>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</si>
  <si>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</si>
  <si>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</si>
  <si>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</si>
  <si>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</si>
  <si>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</si>
  <si>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</si>
  <si>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</si>
  <si>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</si>
  <si>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</si>
  <si>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</si>
  <si>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</si>
  <si>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</si>
  <si>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</si>
  <si>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</si>
  <si>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</si>
  <si>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</si>
  <si>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</si>
  <si>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</si>
  <si>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</si>
  <si>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</si>
  <si>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</si>
  <si>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</si>
  <si>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</si>
  <si>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</si>
  <si>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</si>
  <si>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</si>
  <si>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</si>
  <si>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</si>
  <si>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</si>
  <si>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</si>
  <si>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</si>
  <si>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</si>
  <si>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</si>
  <si>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</si>
  <si>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</si>
  <si>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</si>
  <si>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</si>
  <si>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</si>
  <si>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</si>
  <si>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</si>
  <si>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</si>
  <si>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</si>
  <si>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</si>
  <si>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</si>
  <si>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</si>
  <si>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</si>
  <si>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</si>
  <si>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</si>
  <si>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</si>
  <si>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</si>
  <si>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</si>
  <si>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</si>
  <si>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</si>
  <si>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</si>
  <si>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</si>
  <si>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</si>
  <si>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</si>
  <si>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</si>
  <si>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</si>
  <si>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</si>
  <si>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</si>
  <si>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</si>
  <si>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</si>
  <si>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</si>
  <si>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</si>
  <si>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</si>
  <si>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</si>
  <si>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</si>
  <si>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</si>
  <si>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</si>
  <si>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</si>
  <si>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</si>
  <si>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</si>
  <si>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</si>
  <si>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</si>
  <si>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</si>
  <si>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</si>
  <si>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</si>
  <si>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</si>
  <si>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</si>
  <si>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</si>
  <si>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</si>
  <si>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</si>
  <si>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</si>
  <si>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</si>
  <si>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</si>
  <si>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</si>
  <si>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</si>
  <si>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</si>
  <si>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</si>
  <si>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</si>
  <si>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</si>
  <si>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</si>
  <si>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</si>
  <si>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</si>
  <si>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</si>
  <si>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</si>
  <si>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</si>
  <si>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</si>
  <si>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</si>
  <si>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</si>
  <si>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</si>
  <si>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</si>
  <si>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</si>
  <si>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</si>
  <si>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</si>
  <si>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</si>
  <si>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</si>
  <si>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</si>
  <si>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</si>
  <si>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</si>
  <si>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</si>
  <si>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</si>
  <si>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</si>
  <si>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</si>
  <si>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</si>
  <si>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</si>
  <si>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</si>
  <si>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</si>
  <si>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</si>
  <si>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</si>
  <si>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</si>
  <si>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</si>
  <si>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</si>
  <si>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</si>
  <si>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</si>
  <si>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</si>
  <si>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</si>
  <si>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</si>
  <si>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</si>
  <si>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</si>
  <si>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</si>
  <si>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</si>
  <si>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</si>
  <si>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</si>
  <si>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</si>
  <si>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</si>
  <si>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</si>
  <si>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</si>
  <si>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</si>
  <si>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</si>
  <si>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</si>
  <si>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</si>
  <si>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</si>
  <si>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</si>
  <si>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</si>
  <si>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</si>
  <si>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</si>
  <si>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</si>
  <si>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</si>
  <si>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</si>
  <si>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</si>
  <si>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</si>
  <si>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</si>
  <si>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</si>
  <si>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</si>
  <si>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</si>
  <si>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</si>
  <si>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</si>
  <si>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</si>
  <si>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</si>
  <si>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</si>
  <si>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</si>
  <si>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</si>
  <si>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</si>
  <si>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</si>
  <si>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</si>
  <si>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</si>
  <si>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</si>
  <si>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</si>
  <si>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</si>
  <si>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</si>
  <si>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</si>
  <si>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</si>
  <si>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</si>
  <si>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</si>
  <si>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</si>
  <si>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</si>
  <si>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</si>
  <si>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</si>
  <si>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</si>
  <si>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</si>
  <si>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</si>
  <si>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</si>
  <si>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</si>
  <si>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</si>
  <si>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</si>
  <si>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</si>
  <si>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</si>
  <si>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</si>
  <si>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</si>
  <si>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</si>
  <si>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</si>
  <si>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</si>
  <si>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</si>
  <si>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</si>
  <si>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</si>
  <si>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</si>
  <si>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</si>
  <si>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</si>
  <si>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</si>
  <si>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</si>
  <si>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</si>
  <si>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</si>
  <si>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</si>
  <si>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</si>
  <si>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</si>
  <si>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</si>
  <si>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</si>
  <si>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</si>
  <si>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</si>
  <si>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</si>
  <si>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</si>
  <si>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</si>
  <si>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</si>
  <si>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</si>
  <si>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</si>
  <si>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</si>
  <si>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</si>
  <si>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</si>
  <si>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</si>
  <si>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</si>
  <si>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</si>
  <si>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</si>
  <si>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</si>
  <si>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</si>
  <si>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</si>
  <si>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</si>
  <si>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</si>
  <si>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</si>
  <si>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</si>
  <si>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</si>
  <si>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</si>
  <si>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</si>
  <si>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</si>
  <si>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</si>
  <si>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</si>
  <si>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</si>
  <si>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</si>
  <si>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</si>
  <si>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</si>
  <si>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</si>
  <si>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</si>
  <si>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</si>
  <si>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</si>
  <si>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</si>
  <si>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</si>
  <si>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</si>
  <si>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</si>
  <si>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</si>
  <si>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</si>
  <si>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</si>
  <si>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</si>
  <si>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</si>
  <si>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</si>
  <si>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</si>
  <si>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</si>
  <si>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</si>
  <si>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</si>
  <si>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</si>
  <si>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</si>
  <si>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</si>
  <si>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</si>
  <si>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</si>
  <si>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</si>
  <si>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</si>
  <si>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</si>
  <si>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</si>
  <si>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</si>
  <si>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</si>
  <si>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</si>
  <si>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</si>
  <si>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</si>
  <si>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</si>
  <si>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</si>
  <si>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</si>
  <si>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</si>
  <si>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</si>
  <si>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</si>
  <si>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</si>
  <si>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</si>
  <si>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</si>
  <si>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</si>
  <si>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</si>
  <si>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</si>
  <si>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</si>
  <si>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</si>
  <si>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</si>
  <si>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</si>
  <si>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</si>
  <si>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</si>
  <si>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</si>
  <si>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</si>
  <si>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</si>
  <si>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</si>
  <si>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</si>
  <si>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</si>
  <si>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</si>
  <si>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</si>
  <si>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</si>
  <si>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</si>
  <si>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</si>
  <si>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</si>
  <si>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</si>
  <si>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</si>
  <si>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</si>
  <si>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</si>
  <si>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</si>
  <si>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</si>
  <si>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</si>
  <si>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</si>
  <si>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</si>
  <si>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</si>
  <si>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</si>
  <si>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</si>
  <si>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</si>
  <si>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</si>
  <si>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</si>
  <si>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</si>
  <si>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</si>
  <si>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</si>
  <si>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</si>
  <si>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</si>
  <si>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</si>
  <si>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</si>
  <si>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</si>
  <si>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</si>
  <si>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</si>
  <si>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</si>
  <si>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</si>
  <si>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</si>
  <si>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</si>
  <si>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</si>
  <si>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</si>
  <si>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</si>
  <si>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</si>
  <si>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</si>
  <si>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</si>
  <si>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</si>
  <si>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</si>
  <si>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</si>
  <si>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</si>
  <si>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</si>
  <si>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</si>
  <si>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</si>
  <si>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</si>
  <si>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</si>
  <si>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</si>
  <si>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</si>
  <si>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</si>
  <si>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</si>
  <si>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</si>
  <si>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</si>
  <si>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</si>
  <si>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</si>
  <si>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</si>
  <si>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</si>
  <si>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</si>
  <si>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</si>
  <si>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</si>
  <si>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</si>
  <si>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</si>
  <si>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</si>
  <si>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</si>
  <si>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</si>
  <si>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</si>
  <si>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</si>
  <si>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</si>
  <si>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</si>
  <si>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</si>
  <si>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</si>
  <si>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</si>
  <si>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</si>
  <si>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</si>
  <si>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</si>
  <si>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</si>
  <si>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</si>
  <si>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</si>
  <si>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</si>
  <si>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</si>
  <si>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</si>
  <si>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</si>
  <si>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</si>
  <si>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</si>
  <si>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</si>
  <si>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</si>
  <si>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</si>
  <si>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</si>
  <si>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</si>
  <si>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</si>
  <si>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</si>
  <si>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</si>
  <si>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</si>
  <si>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</si>
  <si>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</si>
  <si>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</si>
  <si>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</si>
  <si>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</si>
  <si>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</si>
  <si>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</si>
  <si>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</si>
  <si>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</si>
  <si>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</si>
  <si>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</si>
  <si>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</si>
  <si>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</si>
  <si>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</si>
  <si>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</si>
  <si>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</si>
  <si>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</si>
  <si>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</si>
  <si>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</si>
  <si>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</si>
  <si>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</si>
  <si>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</si>
  <si>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</si>
  <si>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</si>
  <si>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</si>
  <si>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</si>
  <si>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</si>
  <si>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</si>
  <si>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</si>
  <si>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</si>
  <si>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</si>
  <si>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</si>
  <si>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</si>
  <si>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</si>
  <si>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</si>
  <si>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</si>
  <si>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</si>
  <si>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</si>
  <si>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</si>
  <si>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</si>
  <si>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</si>
  <si>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</si>
  <si>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</si>
  <si>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</si>
  <si>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</si>
  <si>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</si>
  <si>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</si>
  <si>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</si>
  <si>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</si>
  <si>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</si>
  <si>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</si>
  <si>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</si>
  <si>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</si>
  <si>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</si>
  <si>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</si>
  <si>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</si>
  <si>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</si>
  <si>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</si>
  <si>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</si>
  <si>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</si>
  <si>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</si>
  <si>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</si>
  <si>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</si>
  <si>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</si>
  <si>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</si>
  <si>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</si>
  <si>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</si>
  <si>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</si>
  <si>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</si>
  <si>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</si>
  <si>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</si>
  <si>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</si>
  <si>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</si>
  <si>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</si>
  <si>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</si>
  <si>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</si>
  <si>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</si>
  <si>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</si>
  <si>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</si>
  <si>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</si>
  <si>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</si>
  <si>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</si>
  <si>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</si>
  <si>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</si>
  <si>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</si>
  <si>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</si>
  <si>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</si>
  <si>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</si>
  <si>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</si>
  <si>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</si>
  <si>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</si>
  <si>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</si>
  <si>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</si>
  <si>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</si>
  <si>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</si>
  <si>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</si>
  <si>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</si>
  <si>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</si>
  <si>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</si>
  <si>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</si>
  <si>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</si>
  <si>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</si>
  <si>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</si>
  <si>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</si>
  <si>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</si>
  <si>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</si>
  <si>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</si>
  <si>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</si>
  <si>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</si>
  <si>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</si>
  <si>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</si>
  <si>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</si>
  <si>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</si>
  <si>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</si>
  <si>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</si>
  <si>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</si>
  <si>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</si>
  <si>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</si>
  <si>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</si>
  <si>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</si>
  <si>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</si>
  <si>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</si>
  <si>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</si>
  <si>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</si>
  <si>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</si>
  <si>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</si>
  <si>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</si>
  <si>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</si>
  <si>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</si>
  <si>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</si>
  <si>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</si>
  <si>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</si>
  <si>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</si>
  <si>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</si>
  <si>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</si>
  <si>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</si>
  <si>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</si>
  <si>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</si>
  <si>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</si>
  <si>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</si>
  <si>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</si>
  <si>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</si>
  <si>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</si>
  <si>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</si>
  <si>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</si>
  <si>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</si>
  <si>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</si>
  <si>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</si>
  <si>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</si>
  <si>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</si>
  <si>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</si>
  <si>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</si>
  <si>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</si>
  <si>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</si>
  <si>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</si>
  <si>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</si>
  <si>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</si>
  <si>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</si>
  <si>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</si>
  <si>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</si>
  <si>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</si>
  <si>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</si>
  <si>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</si>
  <si>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</si>
  <si>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</si>
  <si>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</si>
  <si>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</si>
  <si>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</si>
  <si>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</si>
  <si>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</si>
  <si>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</si>
  <si>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</si>
  <si>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</si>
  <si>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</si>
  <si>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</si>
  <si>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</si>
  <si>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</si>
  <si>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</si>
  <si>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</si>
  <si>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</si>
  <si>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</si>
  <si>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</si>
  <si>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</si>
  <si>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</si>
  <si>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</si>
  <si>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</si>
  <si>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</si>
  <si>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</si>
  <si>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</si>
  <si>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</si>
  <si>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</si>
  <si>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</si>
  <si>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</si>
  <si>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</si>
  <si>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</si>
  <si>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</si>
  <si>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</si>
  <si>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</si>
  <si>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</si>
  <si>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</si>
  <si>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</si>
  <si>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</si>
  <si>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</si>
  <si>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</si>
  <si>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</si>
  <si>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</si>
  <si>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</si>
  <si>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</si>
  <si>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</si>
  <si>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</si>
  <si>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</si>
  <si>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</si>
  <si>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</si>
  <si>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</si>
  <si>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</si>
  <si>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</si>
  <si>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</si>
  <si>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</si>
  <si>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</si>
  <si>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</si>
  <si>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</si>
  <si>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</si>
  <si>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</si>
  <si>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</si>
  <si>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</si>
  <si>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</si>
  <si>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</si>
  <si>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</si>
  <si>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</si>
  <si>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</si>
  <si>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</si>
  <si>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</si>
  <si>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</si>
  <si>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</si>
  <si>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</si>
  <si>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</si>
  <si>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</si>
  <si>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</si>
  <si>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</si>
  <si>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</si>
  <si>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</si>
  <si>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</si>
  <si>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</si>
  <si>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</si>
  <si>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</si>
  <si>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</si>
  <si>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</si>
  <si>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</si>
  <si>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</si>
  <si>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</si>
  <si>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</si>
  <si>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</si>
  <si>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</si>
  <si>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</si>
  <si>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</si>
  <si>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</si>
  <si>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</si>
  <si>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</si>
  <si>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</si>
  <si>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</si>
  <si>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</si>
  <si>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</si>
  <si>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</si>
  <si>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</si>
  <si>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</si>
  <si>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</si>
  <si>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</si>
  <si>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</si>
  <si>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</si>
  <si>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</si>
  <si>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</si>
  <si>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</si>
  <si>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</si>
  <si>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</si>
  <si>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</si>
  <si>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</si>
  <si>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</si>
  <si>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</si>
  <si>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</si>
  <si>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</si>
  <si>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</si>
  <si>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</si>
  <si>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</si>
  <si>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</si>
  <si>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</si>
  <si>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</si>
  <si>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</si>
  <si>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</si>
  <si>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</si>
  <si>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</si>
  <si>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</si>
  <si>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</si>
  <si>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</si>
  <si>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</si>
  <si>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</si>
  <si>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</si>
  <si>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</si>
  <si>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</si>
  <si>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</si>
  <si>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</si>
  <si>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</si>
  <si>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</si>
  <si>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</si>
  <si>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</si>
  <si>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</si>
  <si>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</si>
  <si>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</si>
  <si>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</si>
  <si>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</si>
  <si>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</si>
  <si>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</si>
  <si>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</si>
  <si>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</si>
  <si>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</si>
  <si>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</si>
  <si>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</si>
  <si>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</si>
  <si>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</si>
  <si>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</si>
  <si>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</si>
  <si>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</si>
  <si>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</si>
  <si>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</si>
  <si>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</si>
  <si>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</si>
  <si>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</si>
  <si>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</si>
  <si>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</si>
  <si>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</si>
  <si>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</si>
  <si>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</si>
  <si>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</si>
  <si>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</si>
  <si>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</si>
  <si>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</si>
  <si>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</si>
  <si>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</si>
  <si>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</si>
  <si>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</si>
  <si>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</si>
  <si>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</si>
  <si>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</si>
  <si>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</si>
  <si>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</si>
  <si>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</si>
  <si>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</si>
  <si>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</si>
  <si>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</si>
  <si>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</si>
  <si>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</si>
  <si>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</si>
  <si>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</si>
  <si>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</si>
  <si>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</si>
  <si>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</si>
  <si>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</si>
  <si>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</si>
  <si>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</si>
  <si>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</si>
  <si>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</si>
  <si>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</si>
  <si>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</si>
  <si>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</si>
  <si>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</si>
  <si>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</si>
  <si>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</si>
  <si>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</si>
  <si>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</si>
  <si>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</si>
  <si>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</si>
  <si>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</si>
  <si>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</si>
  <si>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</si>
  <si>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</si>
  <si>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</si>
  <si>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</si>
  <si>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</si>
  <si>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</si>
  <si>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</si>
  <si>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</si>
  <si>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</si>
  <si>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</si>
  <si>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</si>
  <si>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</si>
  <si>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</si>
  <si>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</si>
  <si>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</si>
  <si>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</si>
  <si>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</si>
  <si>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</si>
  <si>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</si>
  <si>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</si>
  <si>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</si>
  <si>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</si>
  <si>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</si>
  <si>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</si>
  <si>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</si>
  <si>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</si>
  <si>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</si>
  <si>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</si>
  <si>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</si>
  <si>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</si>
  <si>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</si>
  <si>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</si>
  <si>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</si>
  <si>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</si>
  <si>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</si>
  <si>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</si>
  <si>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</si>
  <si>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</si>
  <si>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</si>
  <si>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</si>
  <si>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</si>
  <si>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</si>
  <si>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</si>
  <si>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</si>
  <si>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</si>
  <si>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</si>
  <si>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</si>
  <si>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</si>
  <si>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</si>
  <si>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</si>
  <si>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</si>
  <si>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</si>
  <si>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</si>
  <si>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</si>
  <si>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</si>
  <si>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</si>
  <si>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</si>
  <si>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</si>
  <si>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</si>
  <si>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</si>
  <si>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</si>
  <si>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</si>
  <si>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</si>
  <si>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</si>
  <si>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</si>
  <si>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</si>
  <si>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</si>
  <si>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</si>
  <si>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</si>
  <si>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</si>
  <si>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</si>
  <si>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</si>
  <si>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</si>
  <si>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</si>
  <si>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</si>
  <si>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</si>
  <si>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</si>
  <si>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</si>
  <si>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</si>
  <si>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</si>
  <si>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</si>
  <si>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</si>
  <si>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</si>
  <si>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</si>
  <si>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</si>
  <si>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</si>
  <si>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</si>
  <si>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</si>
  <si>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</si>
  <si>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</si>
  <si>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</si>
  <si>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</si>
  <si>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</si>
  <si>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</si>
  <si>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</si>
  <si>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</si>
  <si>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</si>
  <si>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</si>
  <si>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</si>
  <si>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</si>
  <si>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</si>
  <si>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</si>
  <si>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</si>
  <si>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</si>
  <si>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</si>
  <si>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</si>
  <si>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</si>
  <si>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</si>
  <si>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</si>
  <si>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</si>
  <si>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</si>
  <si>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</si>
  <si>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</si>
  <si>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</si>
  <si>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</si>
  <si>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</si>
  <si>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</si>
  <si>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</si>
  <si>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</si>
  <si>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</si>
  <si>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</si>
  <si>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</si>
  <si>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</si>
  <si>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</si>
  <si>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</si>
  <si>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</si>
  <si>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</si>
  <si>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</si>
  <si>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</si>
  <si>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</si>
  <si>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</si>
  <si>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</si>
  <si>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</si>
  <si>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</si>
  <si>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</si>
  <si>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</si>
  <si>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</si>
  <si>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</si>
  <si>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</si>
  <si>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</si>
  <si>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</si>
  <si>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</si>
  <si>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</si>
  <si>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</si>
  <si>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</si>
  <si>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</si>
  <si>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</si>
  <si>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</si>
  <si>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</si>
  <si>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</si>
  <si>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</si>
  <si>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</si>
  <si>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</si>
  <si>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</si>
  <si>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</si>
  <si>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</si>
  <si>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</si>
  <si>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</si>
  <si>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</si>
  <si>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</si>
  <si>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</si>
  <si>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</si>
  <si>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</si>
  <si>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</si>
  <si>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</si>
  <si>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</si>
  <si>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</si>
  <si>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</si>
  <si>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</si>
  <si>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</si>
  <si>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</si>
  <si>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</si>
  <si>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</si>
  <si>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</si>
  <si>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</si>
  <si>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</si>
  <si>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</si>
  <si>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</si>
  <si>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</si>
  <si>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</si>
  <si>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</si>
  <si>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</si>
  <si>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</si>
  <si>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</si>
  <si>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</si>
  <si>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</si>
  <si>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</si>
  <si>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</si>
  <si>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</si>
  <si>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</si>
  <si>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</si>
  <si>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</si>
  <si>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</si>
  <si>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</si>
  <si>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</si>
  <si>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</si>
  <si>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</si>
  <si>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</si>
  <si>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</si>
  <si>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</si>
  <si>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</si>
  <si>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</si>
  <si>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</si>
  <si>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</si>
  <si>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</si>
  <si>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</si>
  <si>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</si>
  <si>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</si>
  <si>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</si>
  <si>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</si>
  <si>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</si>
  <si>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</si>
  <si>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</si>
  <si>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</si>
  <si>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</si>
  <si>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</si>
  <si>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</si>
  <si>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</si>
  <si>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</si>
  <si>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</si>
  <si>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</si>
  <si>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</si>
  <si>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</si>
  <si>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</si>
  <si>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</si>
  <si>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</si>
  <si>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</si>
  <si>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</si>
  <si>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</si>
  <si>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</si>
  <si>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</si>
  <si>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</si>
  <si>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</si>
  <si>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</si>
  <si>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</si>
  <si>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</si>
  <si>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</si>
  <si>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</si>
  <si>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</si>
  <si>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</si>
  <si>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</si>
  <si>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</si>
  <si>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</si>
  <si>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</si>
  <si>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</si>
  <si>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</si>
  <si>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</si>
  <si>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</si>
  <si>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</si>
  <si>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</si>
  <si>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</si>
  <si>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</si>
  <si>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</si>
  <si>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</si>
  <si>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</si>
  <si>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</si>
  <si>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</si>
  <si>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</si>
  <si>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</si>
  <si>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</si>
  <si>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</si>
  <si>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</si>
  <si>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</si>
  <si>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</si>
  <si>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</si>
  <si>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</si>
  <si>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</si>
  <si>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</si>
  <si>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</si>
  <si>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</si>
  <si>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</si>
  <si>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</si>
  <si>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</si>
  <si>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</si>
  <si>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</si>
  <si>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</si>
  <si>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</si>
  <si>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</si>
  <si>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</si>
  <si>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</si>
  <si>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</si>
  <si>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</si>
  <si>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</si>
  <si>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</si>
  <si>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</si>
  <si>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</si>
  <si>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</si>
  <si>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</si>
  <si>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</si>
  <si>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</si>
  <si>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</si>
  <si>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</si>
  <si>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</si>
  <si>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</si>
  <si>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</si>
  <si>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</si>
  <si>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</si>
  <si>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</si>
  <si>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</si>
  <si>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</si>
  <si>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</si>
  <si>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</si>
  <si>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</si>
  <si>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</si>
  <si>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</si>
  <si>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</si>
  <si>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</si>
  <si>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</si>
  <si>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</si>
  <si>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</si>
  <si>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</si>
  <si>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</si>
  <si>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</si>
  <si>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</si>
  <si>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</si>
  <si>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</si>
  <si>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</si>
  <si>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</si>
  <si>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</si>
  <si>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</si>
  <si>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</si>
  <si>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</si>
  <si>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</si>
  <si>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</si>
  <si>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</si>
  <si>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</si>
  <si>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</si>
  <si>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</si>
  <si>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</si>
  <si>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</si>
  <si>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</si>
  <si>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</si>
  <si>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</si>
  <si>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</si>
  <si>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</si>
  <si>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</si>
  <si>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</si>
  <si>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</si>
  <si>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</si>
  <si>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</si>
  <si>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</si>
  <si>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</si>
  <si>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</si>
  <si>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</si>
  <si>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</si>
  <si>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</si>
  <si>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</si>
  <si>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</si>
  <si>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</si>
  <si>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</si>
  <si>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</si>
  <si>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</si>
  <si>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</si>
  <si>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</si>
  <si>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</si>
  <si>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</si>
  <si>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</si>
  <si>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</si>
  <si>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</si>
  <si>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</si>
  <si>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</si>
  <si>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</si>
  <si>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</si>
  <si>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</si>
  <si>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</si>
  <si>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</si>
  <si>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</si>
  <si>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</si>
  <si>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</si>
  <si>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</si>
  <si>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</si>
  <si>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</si>
  <si>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</si>
  <si>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</si>
  <si>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</si>
  <si>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</si>
  <si>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</si>
  <si>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</si>
  <si>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</si>
  <si>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</si>
  <si>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</si>
  <si>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</si>
  <si>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</si>
  <si>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</si>
  <si>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</si>
  <si>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</si>
  <si>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</si>
  <si>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</si>
  <si>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</si>
  <si>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</si>
  <si>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</si>
  <si>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</si>
  <si>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</si>
  <si>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</si>
  <si>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</si>
  <si>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</si>
  <si>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</si>
  <si>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</si>
  <si>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</si>
  <si>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</si>
  <si>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</si>
  <si>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</si>
  <si>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</si>
  <si>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</si>
  <si>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</si>
  <si>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</si>
  <si>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</si>
  <si>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</si>
  <si>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</si>
  <si>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</si>
  <si>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</si>
  <si>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</si>
  <si>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</si>
  <si>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</si>
  <si>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</si>
  <si>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</si>
  <si>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</si>
  <si>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</si>
  <si>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</si>
  <si>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</si>
  <si>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</si>
  <si>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</si>
  <si>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</si>
  <si>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</si>
  <si>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</si>
  <si>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</si>
  <si>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</si>
  <si>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</si>
  <si>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</si>
  <si>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</si>
  <si>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</si>
  <si>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</si>
  <si>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</si>
  <si>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</si>
  <si>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</si>
  <si>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</si>
  <si>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</si>
  <si>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</si>
  <si>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</si>
  <si>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</si>
  <si>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</si>
  <si>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</si>
  <si>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</si>
  <si>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</si>
  <si>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</si>
  <si>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</si>
  <si>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</si>
  <si>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</si>
  <si>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</si>
  <si>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</si>
  <si>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</si>
  <si>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</si>
  <si>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</si>
  <si>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</si>
  <si>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</si>
  <si>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</si>
  <si>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</si>
  <si>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</si>
  <si>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</si>
  <si>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</si>
  <si>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</si>
  <si>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</si>
  <si>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</si>
  <si>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</si>
  <si>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</si>
  <si>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</si>
  <si>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</si>
  <si>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</si>
  <si>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</si>
  <si>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</si>
  <si>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</si>
  <si>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</si>
  <si>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</si>
  <si>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</si>
  <si>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</si>
  <si>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</si>
  <si>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</si>
  <si>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</si>
  <si>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</si>
  <si>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</si>
  <si>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</si>
  <si>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</si>
  <si>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</si>
  <si>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</si>
  <si>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</si>
  <si>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</si>
  <si>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</si>
  <si>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</si>
  <si>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</si>
  <si>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</si>
  <si>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</si>
  <si>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</si>
  <si>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</si>
  <si>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</si>
  <si>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</si>
  <si>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</si>
  <si>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</si>
  <si>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</si>
  <si>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</si>
  <si>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</si>
  <si>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</si>
  <si>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</si>
  <si>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</si>
  <si>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</si>
  <si>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</si>
  <si>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</si>
  <si>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</si>
  <si>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</si>
  <si>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</si>
  <si>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</si>
  <si>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</si>
  <si>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</si>
  <si>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</si>
  <si>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</si>
  <si>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</si>
  <si>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</si>
  <si>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</si>
  <si>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</si>
  <si>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</si>
  <si>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</si>
  <si>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</si>
  <si>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</si>
  <si>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</si>
  <si>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</si>
  <si>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</si>
  <si>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</si>
  <si>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</si>
  <si>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</si>
  <si>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</si>
  <si>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</si>
  <si>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</si>
  <si>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</si>
  <si>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</si>
  <si>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</si>
  <si>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</si>
  <si>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</si>
  <si>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</si>
  <si>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</si>
  <si>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</si>
  <si>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</si>
  <si>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</si>
  <si>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</si>
  <si>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</si>
  <si>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</si>
  <si>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</si>
  <si>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</si>
  <si>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</si>
  <si>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</si>
  <si>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</si>
  <si>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</si>
  <si>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</si>
  <si>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</si>
  <si>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</si>
  <si>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</si>
  <si>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</si>
  <si>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</si>
  <si>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</si>
  <si>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</si>
  <si>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</si>
  <si>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</si>
  <si>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</si>
  <si>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</si>
  <si>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</si>
  <si>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</si>
  <si>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</si>
  <si>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</si>
  <si>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</si>
  <si>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</si>
  <si>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</si>
  <si>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</si>
  <si>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</si>
  <si>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</si>
  <si>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</si>
  <si>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</si>
  <si>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</si>
  <si>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</si>
  <si>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</si>
  <si>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</si>
  <si>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</si>
  <si>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</si>
  <si>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</si>
  <si>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</si>
  <si>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</si>
  <si>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</si>
  <si>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</si>
  <si>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</si>
  <si>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</si>
  <si>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</si>
  <si>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</si>
  <si>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</si>
  <si>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</si>
  <si>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</si>
  <si>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</si>
  <si>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</si>
  <si>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</si>
  <si>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</si>
  <si>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</si>
  <si>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</si>
  <si>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</si>
  <si>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</si>
  <si>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</si>
  <si>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</si>
  <si>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</si>
  <si>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</si>
  <si>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</si>
  <si>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</si>
  <si>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</si>
  <si>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</si>
  <si>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</si>
  <si>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</si>
  <si>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</si>
  <si>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</si>
  <si>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</si>
  <si>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</si>
  <si>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</si>
  <si>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</si>
  <si>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</si>
  <si>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</si>
  <si>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</si>
  <si>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</si>
  <si>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</si>
  <si>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</si>
  <si>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</si>
  <si>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</si>
  <si>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</si>
  <si>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</si>
  <si>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</si>
  <si>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</si>
  <si>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</si>
  <si>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</si>
  <si>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</si>
  <si>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</si>
  <si>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</si>
  <si>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</si>
  <si>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</si>
  <si>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</si>
  <si>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</si>
  <si>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</si>
  <si>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</si>
  <si>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</si>
  <si>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</si>
  <si>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</si>
  <si>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</si>
  <si>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</si>
  <si>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</si>
  <si>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</si>
  <si>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</si>
  <si>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</si>
  <si>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</si>
  <si>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</si>
  <si>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</si>
  <si>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</si>
  <si>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</si>
  <si>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</si>
  <si>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</si>
  <si>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</si>
  <si>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</si>
  <si>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</si>
  <si>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</si>
  <si>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</si>
  <si>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</si>
  <si>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</si>
  <si>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</si>
  <si>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</si>
  <si>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</si>
  <si>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</si>
  <si>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</si>
  <si>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</si>
  <si>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</si>
  <si>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</si>
  <si>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</si>
  <si>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</si>
  <si>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</si>
  <si>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</si>
  <si>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</si>
  <si>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</si>
  <si>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</si>
  <si>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</si>
  <si>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</si>
  <si>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</si>
  <si>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</si>
  <si>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</si>
  <si>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</si>
  <si>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</si>
  <si>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</si>
  <si>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</si>
  <si>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</si>
  <si>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</si>
  <si>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</si>
  <si>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</si>
  <si>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</si>
  <si>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</si>
  <si>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</si>
  <si>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</si>
  <si>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</si>
  <si>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</si>
  <si>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</si>
  <si>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</si>
  <si>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</si>
  <si>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</si>
  <si>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</si>
  <si>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</si>
  <si>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</si>
  <si>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</si>
  <si>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</si>
  <si>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</si>
  <si>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</si>
  <si>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</si>
  <si>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</si>
  <si>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</si>
  <si>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</si>
  <si>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</si>
  <si>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</si>
  <si>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</si>
  <si>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</si>
  <si>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</si>
  <si>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</si>
  <si>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</si>
  <si>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</si>
  <si>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</si>
  <si>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</si>
  <si>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</si>
  <si>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</si>
  <si>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</si>
  <si>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</si>
  <si>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</si>
  <si>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</si>
  <si>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</si>
  <si>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</si>
  <si>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</si>
  <si>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</si>
  <si>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</si>
  <si>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</si>
  <si>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</si>
  <si>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</si>
  <si>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</si>
  <si>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</si>
  <si>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</si>
  <si>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</si>
  <si>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</si>
  <si>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</si>
  <si>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</si>
  <si>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</si>
  <si>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</si>
  <si>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</si>
  <si>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</si>
  <si>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</si>
  <si>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</si>
  <si>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</si>
  <si>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</si>
  <si>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</si>
  <si>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</si>
  <si>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</si>
  <si>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</si>
  <si>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</si>
  <si>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</si>
  <si>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</si>
  <si>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</si>
  <si>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</si>
  <si>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</si>
  <si>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</si>
  <si>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</si>
  <si>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</si>
  <si>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</si>
  <si>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</si>
  <si>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</si>
  <si>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</si>
  <si>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</si>
  <si>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</si>
  <si>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</si>
  <si>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</si>
  <si>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</si>
  <si>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</si>
  <si>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</si>
  <si>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</si>
  <si>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</si>
  <si>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</si>
  <si>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</si>
  <si>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</si>
  <si>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</si>
  <si>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</si>
  <si>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</si>
  <si>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</si>
  <si>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</si>
  <si>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</si>
  <si>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</si>
  <si>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</si>
  <si>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</si>
  <si>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</si>
  <si>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</si>
  <si>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</si>
  <si>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</si>
  <si>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</si>
  <si>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</si>
  <si>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</si>
  <si>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</si>
  <si>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</si>
  <si>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</si>
  <si>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</si>
  <si>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</si>
  <si>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</si>
  <si>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</si>
  <si>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</si>
  <si>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</si>
  <si>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</si>
  <si>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</si>
  <si>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</si>
  <si>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</si>
  <si>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</si>
  <si>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</si>
  <si>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</si>
  <si>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</si>
  <si>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</si>
  <si>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</si>
  <si>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</si>
  <si>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</si>
  <si>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</si>
  <si>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</si>
  <si>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</si>
  <si>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</si>
  <si>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</si>
  <si>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</si>
  <si>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</si>
  <si>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</si>
  <si>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</si>
  <si>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</si>
  <si>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</si>
  <si>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</si>
  <si>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</si>
  <si>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</si>
  <si>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</si>
  <si>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</si>
  <si>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</si>
  <si>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</si>
  <si>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</si>
  <si>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</si>
  <si>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</si>
  <si>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</si>
  <si>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</si>
  <si>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</si>
  <si>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</si>
  <si>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</si>
  <si>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</si>
  <si>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</si>
  <si>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</si>
  <si>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</si>
  <si>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</si>
  <si>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</si>
  <si>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</si>
  <si>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</si>
  <si>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</si>
  <si>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</si>
  <si>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</si>
  <si>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</si>
  <si>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</si>
  <si>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</si>
  <si>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</si>
  <si>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</si>
  <si>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</si>
  <si>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</si>
  <si>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</si>
  <si>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</si>
  <si>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</si>
  <si>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</si>
  <si>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</si>
  <si>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</si>
  <si>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</si>
  <si>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</si>
  <si>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</si>
  <si>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</si>
  <si>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</si>
  <si>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</si>
  <si>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</si>
  <si>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</si>
  <si>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</si>
  <si>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</si>
  <si>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</si>
  <si>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</si>
  <si>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</si>
  <si>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</si>
  <si>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</si>
  <si>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</si>
  <si>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</si>
  <si>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</si>
  <si>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</si>
  <si>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</si>
  <si>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</si>
  <si>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</si>
  <si>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</si>
  <si>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</si>
  <si>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</si>
  <si>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</si>
  <si>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</si>
  <si>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</si>
  <si>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</si>
  <si>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</si>
  <si>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</si>
  <si>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</si>
  <si>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</si>
  <si>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</si>
  <si>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</si>
  <si>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</si>
  <si>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</si>
  <si>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</si>
  <si>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</si>
  <si>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</si>
  <si>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</si>
  <si>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</si>
  <si>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</si>
  <si>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</si>
  <si>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</si>
  <si>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</si>
  <si>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</si>
  <si>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</si>
  <si>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</si>
  <si>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</si>
  <si>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</si>
  <si>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</si>
  <si>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</si>
  <si>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</si>
  <si>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</si>
  <si>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</si>
  <si>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</si>
  <si>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</si>
  <si>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</si>
  <si>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</si>
  <si>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</si>
  <si>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</si>
  <si>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</si>
  <si>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</si>
  <si>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</si>
  <si>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</si>
  <si>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</si>
  <si>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</si>
  <si>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</si>
  <si>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</si>
  <si>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</si>
  <si>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</si>
  <si>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</si>
  <si>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</si>
  <si>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</si>
  <si>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</si>
  <si>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</si>
  <si>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</si>
  <si>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</si>
  <si>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</si>
  <si>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</si>
  <si>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</si>
  <si>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</si>
  <si>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</si>
  <si>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</si>
  <si>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</si>
  <si>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</si>
  <si>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</si>
  <si>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</si>
  <si>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</si>
  <si>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</si>
  <si>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</si>
  <si>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</si>
  <si>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</si>
  <si>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</si>
  <si>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</si>
  <si>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</si>
  <si>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</si>
  <si>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</si>
  <si>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</si>
  <si>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</si>
  <si>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</si>
  <si>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</si>
  <si>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</si>
  <si>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</si>
  <si>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</si>
  <si>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</si>
  <si>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</si>
  <si>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</si>
  <si>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</si>
  <si>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</si>
  <si>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</si>
  <si>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</si>
  <si>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</si>
  <si>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</si>
  <si>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</si>
  <si>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</si>
  <si>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</si>
  <si>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</si>
  <si>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</si>
  <si>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</si>
  <si>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</si>
  <si>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</si>
  <si>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</si>
  <si>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</si>
  <si>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</si>
  <si>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</si>
  <si>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</si>
  <si>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</si>
  <si>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</si>
  <si>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</si>
  <si>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</si>
  <si>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</si>
  <si>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</si>
  <si>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</si>
  <si>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</si>
  <si>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</si>
  <si>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</si>
  <si>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</si>
  <si>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</si>
  <si>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</si>
  <si>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</si>
  <si>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</si>
  <si>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</si>
  <si>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</si>
  <si>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</si>
  <si>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</si>
  <si>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</si>
  <si>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</si>
  <si>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</si>
  <si>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</si>
  <si>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</si>
  <si>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</si>
  <si>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</si>
  <si>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</si>
  <si>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</si>
  <si>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</si>
  <si>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</si>
  <si>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</si>
  <si>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</si>
  <si>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</si>
  <si>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</si>
  <si>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</si>
  <si>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</si>
  <si>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</si>
  <si>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</si>
  <si>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</si>
  <si>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</si>
  <si>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</si>
  <si>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</si>
  <si>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</si>
  <si>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</si>
  <si>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</si>
  <si>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</si>
  <si>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</si>
  <si>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</si>
  <si>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</si>
  <si>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</si>
  <si>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</si>
  <si>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</si>
  <si>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</si>
  <si>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</si>
  <si>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</si>
  <si>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</si>
  <si>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</si>
  <si>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</si>
  <si>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</si>
  <si>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</si>
  <si>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</si>
  <si>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</si>
  <si>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</si>
  <si>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</si>
  <si>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</si>
  <si>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</si>
  <si>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</si>
  <si>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</si>
  <si>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</si>
  <si>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</si>
  <si>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</si>
  <si>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</si>
  <si>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</si>
  <si>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</si>
  <si>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</si>
  <si>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</si>
  <si>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</si>
  <si>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</si>
  <si>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</si>
  <si>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</si>
  <si>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</si>
  <si>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</si>
  <si>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</si>
  <si>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</si>
  <si>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</si>
  <si>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</si>
  <si>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</si>
  <si>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</si>
  <si>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</si>
  <si>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</si>
  <si>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</si>
  <si>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</si>
  <si>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</si>
  <si>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</si>
  <si>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</si>
  <si>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</si>
  <si>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</si>
  <si>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</si>
  <si>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</si>
  <si>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</si>
  <si>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</si>
  <si>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</si>
  <si>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</si>
  <si>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</si>
  <si>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</si>
  <si>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</si>
  <si>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</si>
  <si>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</si>
  <si>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</si>
  <si>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</si>
  <si>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</si>
  <si>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</si>
  <si>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</si>
  <si>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</si>
  <si>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</si>
  <si>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</si>
  <si>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</si>
  <si>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</si>
  <si>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</si>
  <si>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</si>
  <si>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</si>
  <si>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</si>
  <si>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</si>
  <si>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</si>
  <si>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</si>
  <si>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</si>
  <si>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</si>
  <si>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</si>
  <si>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</si>
  <si>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</si>
  <si>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</si>
  <si>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</si>
  <si>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</si>
  <si>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</si>
  <si>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</si>
  <si>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</si>
  <si>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</si>
  <si>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</si>
  <si>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</si>
  <si>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</si>
  <si>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</si>
  <si>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</si>
  <si>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</si>
  <si>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</si>
  <si>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</si>
  <si>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</si>
  <si>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</si>
  <si>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</si>
  <si>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</si>
  <si>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</si>
  <si>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</si>
  <si>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</si>
  <si>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</si>
  <si>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</si>
  <si>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</si>
  <si>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</si>
  <si>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</si>
  <si>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</si>
  <si>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</si>
  <si>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</si>
  <si>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</si>
  <si>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</si>
  <si>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</si>
  <si>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</si>
  <si>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</si>
  <si>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</si>
  <si>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</si>
  <si>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</si>
  <si>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</si>
  <si>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</si>
  <si>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</si>
  <si>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</si>
  <si>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</si>
  <si>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</si>
  <si>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</si>
  <si>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</si>
  <si>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</si>
  <si>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</si>
  <si>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</si>
  <si>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</si>
  <si>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</si>
  <si>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</si>
  <si>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</si>
  <si>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</si>
  <si>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</si>
  <si>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</si>
  <si>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</si>
  <si>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</si>
  <si>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</si>
  <si>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</si>
  <si>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</si>
  <si>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</si>
  <si>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</si>
  <si>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</si>
  <si>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</si>
  <si>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</si>
  <si>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</si>
  <si>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</si>
  <si>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</si>
  <si>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</si>
  <si>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</si>
  <si>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</si>
  <si>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</si>
  <si>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</si>
  <si>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</si>
  <si>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</si>
  <si>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</si>
  <si>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</si>
  <si>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</si>
  <si>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</si>
  <si>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</si>
  <si>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</si>
  <si>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</si>
  <si>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</si>
  <si>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</si>
  <si>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</si>
  <si>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</si>
  <si>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</si>
  <si>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</si>
  <si>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</si>
  <si>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</si>
  <si>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</si>
  <si>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</si>
  <si>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</si>
  <si>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</si>
  <si>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</si>
  <si>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</si>
  <si>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</si>
  <si>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</si>
  <si>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</si>
  <si>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</si>
  <si>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</si>
  <si>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</si>
  <si>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</si>
  <si>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</si>
  <si>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</si>
  <si>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</si>
  <si>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</si>
  <si>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</si>
  <si>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</si>
  <si>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</si>
  <si>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</si>
  <si>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</si>
  <si>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</si>
  <si>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</si>
  <si>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</si>
  <si>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</si>
  <si>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</si>
  <si>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</si>
  <si>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</si>
  <si>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</si>
  <si>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</si>
  <si>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</si>
  <si>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</si>
  <si>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</si>
  <si>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</si>
  <si>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</si>
  <si>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</si>
  <si>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</si>
  <si>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</si>
  <si>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</si>
  <si>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</si>
  <si>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</si>
  <si>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</si>
  <si>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</si>
  <si>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</si>
  <si>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</si>
  <si>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</si>
  <si>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</si>
  <si>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</si>
  <si>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</si>
  <si>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</si>
  <si>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</si>
  <si>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</si>
  <si>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</si>
  <si>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</si>
  <si>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</si>
  <si>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</si>
  <si>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</si>
  <si>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</si>
  <si>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</si>
  <si>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</si>
  <si>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</si>
  <si>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</si>
  <si>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</si>
  <si>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</si>
  <si>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</si>
  <si>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</si>
  <si>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</si>
  <si>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</si>
  <si>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</si>
  <si>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</si>
  <si>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</si>
  <si>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</si>
  <si>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</si>
  <si>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</si>
  <si>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</si>
  <si>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</si>
  <si>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</si>
  <si>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</si>
  <si>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</si>
  <si>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</si>
  <si>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</si>
  <si>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</si>
  <si>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</si>
  <si>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</si>
  <si>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</si>
  <si>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</si>
  <si>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</si>
  <si>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</si>
  <si>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</si>
  <si>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</si>
  <si>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</si>
  <si>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</si>
  <si>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</si>
  <si>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</si>
  <si>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</si>
  <si>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</si>
  <si>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</si>
  <si>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</si>
  <si>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</si>
  <si>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</si>
  <si>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</si>
  <si>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</si>
  <si>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</si>
  <si>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</si>
  <si>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</si>
  <si>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</si>
  <si>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</si>
  <si>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</si>
  <si>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</si>
  <si>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</si>
  <si>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</si>
  <si>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</si>
  <si>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</si>
  <si>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</si>
  <si>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</si>
  <si>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</si>
  <si>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</si>
  <si>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</si>
  <si>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</si>
  <si>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</si>
  <si>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</si>
  <si>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</si>
  <si>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</si>
  <si>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</si>
  <si>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</si>
  <si>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</si>
  <si>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</si>
  <si>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</si>
  <si>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</si>
  <si>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</si>
  <si>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</si>
  <si>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</si>
  <si>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</si>
  <si>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</si>
  <si>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</si>
  <si>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</si>
  <si>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</si>
  <si>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</si>
  <si>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</si>
  <si>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</si>
  <si>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</si>
  <si>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</si>
  <si>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</si>
  <si>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</si>
  <si>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</si>
  <si>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</si>
  <si>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</si>
  <si>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</si>
  <si>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</si>
  <si>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</si>
  <si>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</si>
  <si>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</si>
  <si>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</si>
  <si>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</si>
  <si>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</si>
  <si>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</si>
  <si>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</si>
  <si>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</si>
  <si>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</si>
  <si>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</si>
  <si>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</si>
  <si>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</si>
  <si>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</si>
  <si>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</si>
  <si>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</si>
  <si>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</si>
  <si>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</si>
  <si>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</si>
  <si>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</si>
  <si>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</si>
  <si>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</si>
  <si>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</si>
  <si>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</si>
  <si>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</si>
  <si>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</si>
  <si>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</si>
  <si>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</si>
  <si>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</si>
  <si>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</si>
  <si>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</si>
  <si>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</si>
  <si>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</si>
  <si>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</si>
  <si>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</si>
  <si>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</si>
  <si>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</si>
  <si>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</si>
  <si>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</si>
  <si>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</si>
  <si>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</si>
  <si>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</si>
  <si>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</si>
  <si>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</si>
  <si>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</si>
  <si>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</si>
  <si>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</si>
  <si>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</si>
  <si>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</si>
  <si>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</si>
  <si>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</si>
  <si>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</si>
  <si>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</si>
  <si>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</si>
  <si>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</si>
  <si>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</si>
  <si>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</si>
  <si>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</si>
  <si>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</si>
  <si>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</si>
  <si>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</si>
  <si>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</si>
  <si>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</si>
  <si>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</si>
  <si>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</si>
  <si>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</si>
  <si>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</si>
  <si>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</si>
  <si>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</si>
  <si>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</si>
  <si>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</si>
  <si>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</si>
  <si>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</si>
  <si>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</si>
  <si>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</si>
  <si>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</si>
  <si>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</si>
  <si>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</si>
  <si>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</si>
  <si>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</si>
  <si>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</si>
  <si>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</si>
  <si>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</si>
  <si>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</si>
  <si>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</si>
  <si>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</si>
  <si>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</si>
  <si>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</si>
  <si>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</si>
  <si>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</si>
  <si>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</si>
  <si>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</si>
  <si>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</si>
  <si>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</si>
  <si>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</si>
  <si>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</si>
  <si>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</si>
  <si>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</si>
  <si>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</si>
  <si>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</si>
  <si>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</si>
  <si>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</si>
  <si>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</si>
  <si>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</si>
  <si>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</si>
  <si>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</si>
  <si>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</si>
  <si>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</si>
  <si>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</si>
  <si>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</si>
  <si>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</si>
  <si>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</si>
  <si>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</si>
  <si>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</si>
  <si>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</si>
  <si>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</si>
  <si>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</si>
  <si>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</si>
  <si>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</si>
  <si>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</si>
  <si>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</si>
  <si>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</si>
  <si>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</si>
  <si>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</si>
  <si>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</si>
  <si>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</si>
  <si>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</si>
  <si>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</si>
  <si>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</si>
  <si>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</si>
  <si>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</si>
  <si>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</si>
  <si>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</si>
  <si>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</si>
  <si>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</si>
  <si>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</si>
  <si>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</si>
  <si>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</si>
  <si>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</si>
  <si>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</si>
  <si>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</si>
  <si>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</si>
  <si>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</si>
  <si>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</si>
  <si>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</si>
  <si>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</si>
  <si>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</si>
  <si>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</si>
  <si>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</si>
  <si>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</si>
  <si>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</si>
  <si>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</si>
  <si>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</si>
  <si>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</si>
  <si>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</si>
  <si>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</si>
  <si>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</si>
  <si>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</si>
  <si>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</si>
  <si>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</si>
  <si>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</si>
  <si>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</si>
  <si>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</si>
  <si>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</si>
  <si>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</si>
  <si>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</si>
  <si>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</si>
  <si>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</si>
  <si>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</si>
  <si>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</si>
  <si>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</si>
  <si>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</si>
  <si>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</si>
  <si>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</si>
  <si>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</si>
  <si>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</si>
  <si>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</si>
  <si>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</si>
  <si>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</si>
  <si>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</si>
  <si>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</si>
  <si>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</si>
  <si>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</si>
  <si>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</si>
  <si>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</si>
  <si>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</si>
  <si>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</si>
  <si>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</si>
  <si>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</si>
  <si>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</si>
  <si>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</si>
  <si>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</si>
  <si>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</si>
  <si>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</si>
  <si>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</si>
  <si>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</si>
  <si>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</si>
  <si>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</si>
  <si>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</si>
  <si>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</si>
  <si>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</si>
  <si>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</si>
  <si>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</si>
  <si>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</si>
  <si>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</si>
  <si>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</si>
  <si>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</si>
  <si>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</si>
  <si>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</si>
  <si>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</si>
  <si>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</si>
  <si>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</si>
  <si>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</si>
  <si>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</si>
  <si>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</si>
  <si>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</si>
  <si>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</si>
  <si>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</si>
  <si>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</si>
  <si>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</si>
  <si>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</si>
  <si>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</si>
  <si>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</si>
  <si>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</si>
  <si>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</si>
  <si>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</si>
  <si>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</si>
  <si>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</si>
  <si>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</si>
  <si>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</si>
  <si>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</si>
  <si>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</si>
  <si>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</si>
  <si>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</si>
  <si>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</si>
  <si>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</si>
  <si>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</si>
  <si>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</si>
  <si>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</si>
  <si>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</si>
  <si>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</si>
  <si>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</si>
  <si>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</si>
  <si>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</si>
  <si>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</si>
  <si>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</si>
  <si>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</si>
  <si>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</si>
  <si>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</si>
  <si>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</si>
  <si>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</si>
  <si>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</si>
  <si>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</si>
  <si>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</si>
  <si>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</si>
  <si>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</si>
  <si>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</si>
  <si>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</si>
  <si>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</si>
  <si>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</si>
  <si>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</si>
  <si>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</si>
  <si>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</si>
  <si>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</si>
  <si>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</si>
  <si>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</si>
  <si>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</si>
  <si>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</si>
  <si>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</si>
  <si>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</si>
  <si>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</si>
  <si>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</si>
  <si>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</si>
  <si>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</si>
  <si>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</si>
  <si>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</si>
  <si>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</si>
  <si>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</si>
  <si>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</si>
  <si>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</si>
  <si>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</si>
  <si>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</si>
  <si>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</si>
  <si>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</si>
  <si>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</si>
  <si>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</si>
  <si>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</si>
  <si>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</si>
  <si>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</si>
  <si>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</si>
  <si>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</si>
  <si>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</si>
  <si>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</si>
  <si>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</si>
  <si>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</si>
  <si>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</si>
  <si>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</si>
  <si>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</si>
  <si>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</si>
  <si>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</si>
  <si>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</si>
  <si>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</si>
  <si>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</si>
  <si>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</si>
  <si>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</si>
  <si>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</si>
  <si>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</si>
  <si>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</si>
  <si>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</si>
  <si>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</si>
  <si>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</si>
  <si>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</si>
  <si>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</si>
  <si>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</si>
  <si>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</si>
  <si>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</si>
  <si>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</si>
  <si>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</si>
  <si>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</si>
  <si>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</si>
  <si>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</si>
  <si>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</si>
  <si>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</si>
  <si>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</si>
  <si>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</si>
  <si>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</si>
  <si>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</si>
  <si>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</si>
  <si>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</si>
  <si>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</si>
  <si>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</si>
  <si>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</si>
  <si>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</si>
  <si>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</si>
  <si>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</si>
  <si>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</si>
  <si>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</si>
  <si>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</si>
  <si>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</si>
  <si>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</si>
  <si>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</si>
  <si>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</si>
  <si>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</si>
  <si>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</si>
  <si>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</si>
  <si>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</si>
  <si>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</si>
  <si>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</si>
  <si>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</si>
  <si>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</si>
  <si>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</si>
  <si>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</si>
  <si>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</si>
  <si>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</si>
  <si>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</si>
  <si>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</si>
  <si>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</si>
  <si>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</si>
  <si>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</si>
  <si>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</si>
  <si>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</si>
  <si>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</si>
  <si>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</si>
  <si>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</si>
  <si>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</si>
  <si>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</si>
  <si>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</si>
  <si>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</si>
  <si>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</si>
  <si>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</si>
  <si>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</si>
  <si>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</si>
  <si>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</si>
  <si>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</si>
  <si>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</si>
  <si>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</si>
  <si>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</si>
  <si>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</si>
  <si>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</si>
  <si>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</si>
  <si>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</si>
  <si>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</si>
  <si>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</si>
  <si>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</si>
  <si>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</si>
  <si>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</si>
  <si>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</si>
  <si>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</si>
  <si>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</si>
  <si>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</si>
  <si>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</si>
  <si>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</si>
  <si>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</si>
  <si>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</si>
  <si>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</si>
  <si>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</si>
  <si>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</si>
  <si>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</si>
  <si>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</si>
  <si>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</si>
  <si>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</si>
  <si>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</si>
  <si>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</si>
  <si>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</si>
  <si>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</si>
  <si>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</si>
  <si>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</si>
  <si>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</si>
  <si>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</si>
  <si>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</si>
  <si>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</si>
  <si>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</si>
  <si>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</si>
  <si>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</si>
  <si>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</si>
  <si>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</si>
  <si>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</si>
  <si>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</si>
  <si>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</si>
  <si>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</si>
  <si>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</si>
  <si>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</si>
  <si>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</si>
  <si>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</si>
  <si>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</si>
  <si>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</si>
  <si>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</si>
  <si>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</si>
  <si>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</si>
  <si>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</si>
  <si>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</si>
  <si>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</si>
  <si>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</si>
  <si>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</si>
  <si>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</si>
  <si>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</si>
  <si>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</si>
  <si>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</si>
  <si>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</si>
  <si>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</si>
  <si>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</si>
  <si>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</si>
  <si>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</si>
  <si>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</si>
  <si>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</si>
  <si>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</si>
  <si>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</si>
  <si>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</si>
  <si>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</si>
  <si>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</si>
  <si>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</si>
  <si>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</si>
  <si>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</si>
  <si>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</si>
  <si>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</si>
  <si>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</si>
  <si>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</si>
  <si>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</si>
  <si>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</si>
  <si>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</si>
  <si>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</si>
  <si>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</si>
  <si>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</si>
  <si>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</si>
  <si>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</si>
  <si>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</si>
  <si>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</si>
  <si>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</si>
  <si>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</si>
  <si>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</si>
  <si>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</si>
  <si>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</si>
  <si>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</si>
  <si>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</si>
  <si>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</si>
  <si>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</si>
  <si>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</si>
  <si>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</si>
  <si>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</si>
  <si>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</si>
  <si>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</si>
  <si>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</si>
  <si>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</si>
  <si>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</si>
  <si>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</si>
  <si>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</si>
  <si>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</si>
  <si>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</si>
  <si>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</si>
  <si>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</si>
  <si>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</si>
  <si>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</si>
  <si>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</si>
  <si>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</si>
  <si>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</si>
  <si>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</si>
  <si>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</si>
  <si>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</si>
  <si>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</si>
  <si>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</si>
  <si>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</si>
  <si>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</si>
  <si>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</si>
  <si>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</si>
  <si>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</si>
  <si>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</si>
  <si>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</si>
  <si>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</si>
  <si>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</si>
  <si>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</si>
  <si>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</si>
  <si>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</si>
  <si>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</si>
  <si>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</si>
  <si>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</si>
  <si>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</si>
  <si>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</si>
  <si>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</si>
  <si>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</si>
  <si>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</si>
  <si>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</si>
  <si>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</si>
  <si>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</si>
  <si>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</si>
  <si>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</si>
  <si>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</si>
  <si>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</si>
  <si>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</si>
  <si>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</si>
  <si>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</si>
  <si>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</si>
  <si>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</si>
  <si>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</si>
  <si>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</si>
  <si>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</si>
  <si>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</si>
  <si>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</si>
  <si>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</si>
  <si>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</si>
  <si>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</si>
  <si>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</si>
  <si>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</si>
  <si>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</si>
  <si>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</si>
  <si>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</si>
  <si>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</si>
  <si>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</si>
  <si>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</si>
  <si>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</si>
  <si>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</si>
  <si>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</si>
  <si>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</si>
  <si>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</si>
  <si>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</si>
  <si>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</si>
  <si>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</si>
  <si>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</si>
  <si>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</si>
  <si>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</si>
  <si>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</si>
  <si>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</si>
  <si>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</si>
  <si>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</si>
  <si>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</si>
  <si>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</si>
  <si>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</si>
  <si>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</si>
  <si>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</si>
  <si>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</si>
  <si>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</si>
  <si>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</si>
  <si>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</si>
  <si>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</si>
  <si>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</si>
  <si>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</si>
  <si>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</si>
  <si>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</si>
  <si>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</si>
  <si>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</si>
  <si>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</si>
  <si>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</si>
  <si>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</si>
  <si>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</si>
  <si>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</si>
  <si>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</si>
  <si>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</si>
  <si>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</si>
  <si>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</si>
  <si>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</si>
  <si>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</si>
  <si>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</si>
  <si>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</si>
  <si>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</si>
  <si>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</si>
  <si>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</si>
  <si>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</si>
  <si>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</si>
  <si>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</si>
  <si>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</si>
  <si>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</si>
  <si>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</si>
  <si>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</si>
  <si>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</si>
  <si>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</si>
  <si>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</si>
  <si>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</si>
  <si>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</si>
  <si>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</si>
  <si>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</si>
  <si>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</si>
  <si>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</si>
  <si>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</si>
  <si>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</si>
  <si>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</si>
  <si>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</si>
  <si>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</si>
  <si>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</si>
  <si>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</si>
  <si>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</si>
  <si>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</si>
  <si>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</si>
  <si>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</si>
  <si>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</si>
  <si>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</si>
  <si>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</si>
  <si>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</si>
  <si>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</si>
  <si>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</si>
  <si>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</si>
  <si>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</si>
  <si>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</si>
  <si>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</si>
  <si>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</si>
  <si>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</si>
  <si>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</si>
  <si>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</si>
  <si>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</si>
  <si>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</si>
  <si>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</si>
  <si>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</si>
  <si>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</si>
  <si>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</si>
  <si>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</si>
  <si>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</si>
  <si>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</si>
  <si>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</si>
  <si>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</si>
  <si>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</si>
  <si>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</si>
  <si>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</si>
  <si>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</si>
  <si>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</si>
  <si>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</si>
  <si>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</si>
  <si>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</si>
  <si>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</si>
  <si>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</si>
  <si>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</si>
  <si>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</si>
  <si>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</si>
  <si>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</si>
  <si>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</si>
  <si>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</si>
  <si>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</si>
  <si>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</si>
  <si>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</si>
  <si>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</si>
  <si>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</si>
  <si>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</si>
  <si>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</si>
  <si>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</si>
  <si>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</si>
  <si>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</si>
  <si>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</si>
  <si>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</si>
  <si>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</si>
  <si>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</si>
  <si>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</si>
  <si>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</si>
  <si>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</si>
  <si>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</si>
  <si>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</si>
  <si>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</si>
  <si>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</si>
  <si>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</si>
  <si>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</si>
  <si>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</si>
  <si>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</si>
  <si>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</si>
  <si>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</si>
  <si>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</si>
  <si>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</si>
  <si>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</si>
  <si>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</si>
  <si>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</si>
  <si>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</si>
  <si>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</si>
  <si>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</si>
  <si>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</si>
  <si>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</si>
  <si>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</si>
  <si>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</si>
  <si>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</si>
  <si>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</si>
  <si>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</si>
  <si>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</si>
  <si>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</si>
  <si>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</si>
  <si>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</si>
  <si>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</si>
  <si>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</si>
  <si>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</si>
  <si>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</si>
  <si>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</si>
  <si>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</si>
  <si>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</si>
  <si>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</si>
  <si>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</si>
  <si>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</si>
  <si>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</si>
  <si>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</si>
  <si>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</si>
  <si>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</si>
  <si>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</si>
  <si>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</si>
  <si>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</si>
  <si>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</si>
  <si>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</si>
  <si>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</si>
  <si>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</si>
  <si>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</si>
  <si>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</si>
  <si>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</si>
  <si>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</si>
  <si>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</si>
  <si>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</si>
  <si>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</si>
  <si>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</si>
  <si>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</si>
  <si>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</si>
  <si>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</si>
  <si>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</si>
  <si>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</si>
  <si>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</si>
  <si>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</si>
  <si>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</si>
  <si>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</si>
  <si>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</si>
  <si>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</si>
  <si>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</si>
  <si>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</si>
  <si>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</si>
  <si>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</si>
  <si>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</si>
  <si>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</si>
  <si>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</si>
  <si>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</si>
  <si>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</si>
  <si>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</si>
  <si>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</si>
  <si>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</si>
  <si>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</si>
  <si>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</si>
  <si>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</si>
  <si>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</si>
  <si>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</si>
  <si>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</si>
  <si>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</si>
  <si>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</si>
  <si>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</si>
  <si>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</si>
  <si>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</si>
  <si>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</si>
  <si>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</si>
  <si>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</si>
  <si>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</si>
  <si>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</si>
  <si>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</si>
  <si>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</si>
  <si>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</si>
  <si>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</si>
  <si>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</si>
  <si>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</si>
  <si>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</si>
  <si>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</si>
  <si>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</si>
  <si>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</si>
  <si>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</si>
  <si>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</si>
  <si>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</si>
  <si>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</si>
  <si>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</si>
  <si>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</si>
  <si>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</si>
  <si>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</si>
  <si>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</si>
  <si>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</si>
  <si>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</si>
  <si>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</si>
  <si>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</si>
  <si>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</si>
  <si>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</si>
  <si>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</si>
  <si>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</si>
  <si>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</si>
  <si>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</si>
  <si>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</si>
  <si>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</si>
  <si>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</si>
  <si>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</si>
  <si>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</si>
  <si>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</si>
  <si>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</si>
  <si>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</si>
  <si>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</si>
  <si>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</si>
  <si>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</si>
  <si>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</si>
  <si>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</si>
  <si>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</si>
  <si>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</si>
  <si>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</si>
  <si>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</si>
  <si>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</si>
  <si>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</si>
  <si>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</si>
  <si>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</si>
  <si>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</si>
  <si>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</si>
  <si>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</si>
  <si>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</si>
  <si>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</si>
  <si>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</si>
  <si>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</si>
  <si>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</si>
  <si>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</si>
  <si>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</si>
  <si>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</si>
  <si>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</si>
  <si>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</si>
  <si>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</si>
  <si>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</si>
  <si>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</si>
  <si>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</si>
  <si>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</si>
  <si>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</si>
  <si>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</si>
  <si>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</si>
  <si>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</si>
  <si>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</si>
  <si>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</si>
  <si>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</si>
  <si>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</si>
  <si>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</si>
  <si>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</si>
  <si>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</si>
  <si>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</si>
  <si>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</si>
  <si>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</si>
  <si>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</si>
  <si>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</si>
  <si>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</si>
  <si>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</si>
  <si>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</si>
  <si>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</si>
  <si>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</si>
  <si>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</si>
  <si>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</si>
  <si>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</si>
  <si>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</si>
  <si>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</si>
  <si>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</si>
  <si>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</si>
  <si>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</si>
  <si>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</si>
  <si>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</si>
  <si>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</si>
  <si>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</si>
  <si>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</si>
  <si>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</si>
  <si>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</si>
  <si>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</si>
  <si>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</si>
  <si>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</si>
  <si>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</si>
  <si>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</si>
  <si>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</si>
  <si>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</si>
  <si>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</si>
  <si>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</si>
  <si>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</si>
  <si>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</si>
  <si>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</si>
  <si>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</si>
  <si>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</si>
  <si>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</si>
  <si>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</si>
  <si>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</si>
  <si>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</si>
  <si>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</si>
  <si>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</si>
  <si>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</si>
  <si>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</si>
  <si>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</si>
  <si>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</si>
  <si>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</si>
  <si>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</si>
  <si>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</si>
  <si>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</si>
  <si>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</si>
  <si>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</si>
  <si>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</si>
  <si>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</si>
  <si>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</si>
  <si>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</si>
  <si>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</si>
  <si>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</si>
  <si>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</si>
  <si>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</si>
  <si>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</si>
  <si>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</si>
  <si>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</si>
  <si>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</si>
  <si>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</si>
  <si>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</si>
  <si>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</si>
  <si>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</si>
  <si>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</si>
  <si>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</si>
  <si>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</si>
  <si>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</si>
  <si>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</si>
  <si>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</si>
  <si>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</si>
  <si>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</si>
  <si>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</si>
  <si>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</si>
  <si>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</si>
  <si>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</si>
  <si>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</si>
  <si>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</si>
  <si>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</si>
  <si>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</si>
  <si>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</si>
  <si>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</si>
  <si>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</si>
  <si>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</si>
  <si>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</si>
  <si>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</si>
  <si>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</si>
  <si>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</si>
  <si>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</si>
  <si>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</si>
  <si>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</si>
  <si>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</si>
  <si>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</si>
  <si>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</si>
  <si>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</si>
  <si>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</si>
  <si>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</si>
  <si>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</si>
  <si>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</si>
  <si>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</si>
  <si>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</si>
  <si>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</si>
  <si>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</si>
  <si>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</si>
  <si>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</si>
  <si>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</si>
  <si>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</si>
  <si>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</si>
  <si>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</si>
  <si>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</si>
  <si>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</si>
  <si>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</si>
  <si>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</si>
  <si>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</si>
  <si>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</si>
  <si>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</si>
  <si>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</si>
  <si>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</si>
  <si>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</si>
  <si>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</si>
  <si>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</si>
  <si>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</si>
  <si>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</si>
  <si>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</si>
  <si>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</si>
  <si>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</si>
  <si>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</si>
  <si>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</si>
  <si>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</si>
  <si>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</si>
  <si>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</si>
  <si>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</si>
  <si>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</si>
  <si>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</si>
  <si>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</si>
  <si>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</si>
  <si>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</si>
  <si>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</si>
  <si>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</si>
  <si>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</si>
  <si>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</si>
  <si>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</si>
  <si>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</si>
  <si>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</si>
  <si>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</si>
  <si>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</si>
  <si>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</si>
  <si>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</si>
  <si>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</si>
  <si>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</si>
  <si>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</si>
  <si>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</si>
  <si>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</si>
  <si>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</si>
  <si>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</si>
  <si>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</si>
  <si>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</si>
  <si>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</si>
  <si>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</si>
  <si>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</si>
  <si>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</si>
  <si>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</si>
  <si>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</si>
  <si>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</si>
  <si>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</si>
  <si>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</si>
  <si>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</si>
  <si>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</si>
  <si>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</si>
  <si>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</si>
  <si>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</si>
  <si>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</si>
  <si>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</si>
  <si>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</si>
  <si>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</si>
  <si>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</si>
  <si>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</si>
  <si>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</si>
  <si>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</si>
  <si>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</si>
  <si>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</si>
  <si>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</si>
  <si>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</si>
  <si>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</si>
  <si>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</si>
  <si>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</si>
  <si>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</si>
  <si>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</si>
  <si>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</si>
  <si>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</si>
  <si>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</si>
  <si>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</si>
  <si>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</si>
  <si>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</si>
  <si>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</si>
  <si>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</si>
  <si>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</si>
  <si>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</si>
  <si>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</si>
  <si>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</si>
  <si>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</si>
  <si>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</si>
  <si>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</si>
  <si>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</si>
  <si>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</si>
  <si>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</si>
  <si>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</si>
  <si>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</si>
  <si>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</si>
  <si>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</si>
  <si>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</si>
  <si>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</si>
  <si>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</si>
  <si>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</si>
  <si>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</si>
  <si>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</si>
  <si>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</si>
  <si>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</si>
  <si>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</si>
  <si>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</si>
  <si>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</si>
  <si>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</si>
  <si>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</si>
  <si>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</si>
  <si>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</si>
  <si>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</si>
  <si>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</si>
  <si>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</si>
  <si>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</si>
  <si>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</si>
  <si>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</si>
  <si>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</si>
  <si>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</si>
  <si>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</si>
  <si>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</si>
  <si>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</si>
  <si>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</si>
  <si>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</si>
  <si>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</si>
  <si>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</si>
  <si>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</si>
  <si>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</si>
  <si>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</si>
  <si>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</si>
  <si>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</si>
  <si>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</si>
  <si>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</si>
  <si>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</si>
  <si>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</si>
  <si>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</si>
  <si>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</si>
  <si>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</si>
  <si>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</si>
  <si>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</si>
  <si>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</si>
  <si>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</si>
  <si>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</si>
  <si>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</si>
  <si>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</si>
  <si>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</si>
  <si>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</si>
  <si>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</si>
  <si>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</si>
  <si>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</si>
  <si>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</si>
  <si>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</si>
  <si>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</si>
  <si>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</si>
  <si>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</si>
  <si>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</si>
  <si>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</si>
  <si>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</si>
  <si>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</si>
  <si>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</si>
  <si>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</si>
  <si>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</si>
  <si>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</si>
  <si>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</si>
  <si>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</si>
  <si>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</si>
  <si>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</si>
  <si>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</si>
  <si>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</si>
  <si>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</si>
  <si>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</si>
  <si>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</si>
  <si>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</si>
  <si>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</si>
  <si>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</si>
  <si>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</si>
  <si>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</si>
  <si>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</si>
  <si>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</si>
  <si>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</si>
  <si>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</si>
  <si>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</si>
  <si>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</si>
  <si>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</si>
  <si>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</si>
  <si>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</si>
  <si>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</si>
  <si>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</si>
  <si>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</si>
  <si>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</si>
  <si>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</si>
  <si>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</si>
  <si>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</si>
  <si>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</si>
  <si>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</si>
  <si>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</si>
  <si>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</si>
  <si>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</si>
  <si>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</si>
  <si>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</si>
  <si>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</si>
  <si>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</si>
  <si>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</si>
  <si>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</si>
  <si>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</si>
  <si>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</si>
  <si>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</si>
  <si>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</si>
  <si>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</si>
  <si>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</si>
  <si>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</si>
  <si>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</si>
  <si>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</si>
  <si>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</si>
  <si>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</si>
  <si>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</si>
  <si>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</si>
  <si>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</si>
  <si>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</si>
  <si>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</si>
  <si>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</si>
  <si>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</si>
  <si>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</si>
  <si>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</si>
  <si>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</si>
  <si>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</si>
  <si>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</si>
  <si>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</si>
  <si>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</si>
  <si>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</si>
  <si>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</si>
  <si>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</si>
  <si>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</si>
  <si>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</si>
  <si>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</si>
  <si>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</si>
  <si>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</si>
  <si>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</si>
  <si>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</si>
  <si>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</si>
  <si>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</si>
  <si>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</si>
  <si>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</si>
  <si>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</si>
  <si>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</si>
  <si>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</si>
  <si>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</si>
  <si>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</si>
  <si>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</si>
  <si>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</si>
  <si>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</si>
  <si>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</si>
  <si>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</si>
  <si>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</si>
  <si>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</si>
  <si>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</si>
  <si>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</si>
  <si>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</si>
  <si>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</si>
  <si>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</si>
  <si>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</si>
  <si>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</si>
  <si>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</si>
  <si>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</si>
  <si>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</si>
  <si>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</si>
  <si>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</si>
  <si>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</si>
  <si>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</si>
  <si>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</si>
  <si>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</si>
  <si>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</si>
  <si>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</si>
  <si>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</si>
  <si>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</si>
  <si>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</si>
  <si>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</si>
  <si>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</si>
  <si>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</si>
  <si>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</si>
  <si>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</si>
  <si>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</si>
  <si>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</si>
  <si>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</si>
  <si>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</si>
  <si>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</si>
  <si>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</si>
  <si>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</si>
  <si>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</si>
  <si>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</si>
  <si>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</si>
  <si>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</si>
  <si>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</si>
  <si>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</si>
  <si>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</si>
  <si>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</si>
  <si>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</si>
  <si>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</si>
  <si>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</si>
  <si>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</si>
  <si>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</si>
  <si>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</si>
  <si>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</si>
  <si>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</si>
  <si>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</si>
  <si>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</si>
  <si>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</si>
  <si>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</si>
  <si>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</si>
  <si>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</si>
  <si>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</si>
  <si>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</si>
  <si>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</si>
  <si>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</si>
  <si>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</si>
  <si>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</si>
  <si>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</si>
  <si>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</si>
  <si>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</si>
  <si>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</si>
  <si>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</si>
  <si>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</si>
  <si>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</si>
  <si>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</si>
  <si>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</si>
  <si>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</si>
  <si>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</si>
  <si>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</si>
  <si>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</si>
  <si>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</si>
  <si>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</si>
  <si>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</si>
  <si>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</si>
  <si>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</si>
  <si>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</si>
  <si>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</si>
  <si>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</si>
  <si>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</si>
  <si>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</si>
  <si>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</si>
  <si>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</si>
  <si>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</si>
  <si>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</si>
  <si>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</si>
  <si>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</si>
  <si>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</si>
  <si>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</si>
  <si>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</si>
  <si>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</si>
  <si>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</si>
  <si>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</si>
  <si>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</si>
  <si>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</si>
  <si>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</si>
  <si>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</si>
  <si>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</si>
  <si>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</si>
  <si>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</si>
  <si>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</si>
  <si>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</si>
  <si>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</si>
  <si>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</si>
  <si>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</si>
  <si>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</si>
  <si>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</si>
  <si>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</si>
  <si>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</si>
  <si>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</si>
  <si>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</si>
  <si>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</si>
  <si>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</si>
  <si>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</si>
  <si>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</si>
  <si>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</si>
  <si>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</si>
  <si>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</si>
  <si>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</si>
  <si>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</si>
  <si>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</si>
  <si>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</si>
  <si>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</si>
  <si>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</si>
  <si>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</si>
  <si>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</si>
  <si>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</si>
  <si>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</si>
  <si>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</si>
  <si>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</si>
  <si>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</si>
  <si>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</si>
  <si>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</si>
  <si>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</si>
  <si>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</si>
  <si>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</si>
  <si>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</si>
  <si>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</si>
  <si>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</si>
  <si>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</si>
  <si>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</si>
  <si>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</si>
  <si>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</si>
  <si>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</si>
  <si>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</si>
  <si>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</si>
  <si>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</si>
  <si>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</si>
  <si>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</si>
  <si>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</si>
  <si>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</si>
  <si>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</si>
  <si>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</si>
  <si>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</si>
  <si>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</si>
  <si>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</si>
  <si>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</si>
  <si>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</si>
  <si>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</si>
  <si>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</si>
  <si>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</si>
  <si>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</si>
  <si>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</si>
  <si>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</si>
  <si>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</si>
  <si>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</si>
  <si>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</si>
  <si>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</si>
  <si>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</si>
  <si>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</si>
  <si>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</si>
  <si>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</si>
  <si>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</si>
  <si>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</si>
  <si>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</si>
  <si>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</si>
  <si>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</si>
  <si>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</si>
  <si>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</si>
  <si>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</si>
  <si>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</si>
  <si>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</si>
  <si>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</si>
  <si>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</si>
  <si>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</si>
  <si>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</si>
  <si>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</si>
  <si>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</si>
  <si>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</si>
  <si>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</si>
  <si>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</si>
  <si>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</si>
  <si>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</si>
  <si>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</si>
  <si>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</si>
  <si>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</si>
  <si>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</si>
  <si>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</si>
  <si>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</si>
  <si>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</si>
  <si>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</si>
  <si>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</si>
  <si>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</si>
  <si>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</si>
  <si>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</si>
  <si>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</si>
  <si>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</si>
  <si>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</si>
  <si>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</si>
  <si>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</si>
  <si>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</si>
  <si>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</si>
  <si>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</si>
  <si>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</si>
  <si>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</si>
  <si>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</si>
  <si>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</si>
  <si>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</si>
  <si>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</si>
  <si>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</si>
  <si>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</si>
  <si>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</si>
  <si>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</si>
  <si>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</si>
  <si>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</si>
  <si>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</si>
  <si>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</si>
  <si>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</si>
  <si>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</si>
  <si>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</si>
  <si>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</si>
  <si>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</si>
  <si>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</si>
  <si>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</si>
  <si>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</si>
  <si>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</si>
  <si>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</si>
  <si>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</si>
  <si>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</si>
  <si>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</si>
  <si>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</si>
  <si>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</si>
  <si>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</si>
  <si>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</si>
  <si>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</si>
  <si>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</si>
  <si>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</si>
  <si>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</si>
  <si>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</si>
  <si>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</si>
  <si>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</si>
  <si>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</si>
  <si>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</si>
  <si>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</si>
  <si>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</si>
  <si>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</si>
  <si>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</si>
  <si>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</si>
  <si>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</si>
  <si>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</si>
  <si>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</si>
  <si>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</si>
  <si>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</si>
  <si>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</si>
  <si>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</si>
  <si>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</si>
  <si>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</si>
  <si>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</si>
  <si>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</si>
  <si>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</si>
  <si>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</si>
  <si>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</si>
  <si>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</si>
  <si>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</si>
  <si>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</si>
  <si>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</si>
  <si>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</si>
  <si>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</si>
  <si>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</si>
  <si>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</si>
  <si>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</si>
  <si>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</si>
  <si>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</si>
  <si>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</si>
  <si>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</si>
  <si>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</si>
  <si>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</si>
  <si>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</si>
  <si>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</si>
  <si>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</si>
  <si>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</si>
  <si>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</si>
  <si>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</si>
  <si>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</si>
  <si>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</si>
  <si>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</si>
  <si>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</si>
  <si>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</si>
  <si>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</si>
  <si>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</si>
  <si>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</si>
  <si>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</si>
  <si>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</si>
  <si>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</si>
  <si>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</si>
  <si>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</si>
  <si>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</si>
  <si>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</si>
  <si>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</si>
  <si>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</si>
  <si>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</si>
  <si>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</si>
  <si>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</si>
  <si>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</si>
  <si>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</si>
  <si>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</si>
  <si>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</si>
  <si>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</si>
  <si>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</si>
  <si>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</si>
  <si>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</si>
  <si>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</si>
  <si>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</si>
  <si>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</si>
  <si>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</si>
  <si>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</si>
  <si>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</si>
  <si>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</si>
  <si>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</si>
  <si>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</si>
  <si>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</si>
  <si>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</si>
  <si>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</si>
  <si>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</si>
  <si>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</si>
  <si>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</si>
  <si>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</si>
  <si>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</si>
  <si>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</si>
  <si>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</si>
  <si>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</si>
  <si>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</si>
  <si>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</si>
  <si>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</si>
  <si>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</si>
  <si>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</si>
  <si>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</si>
  <si>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</si>
  <si>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</si>
  <si>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</si>
  <si>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</si>
  <si>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</si>
  <si>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</si>
  <si>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</si>
  <si>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</si>
  <si>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</si>
  <si>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</si>
  <si>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</si>
  <si>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</si>
  <si>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</si>
  <si>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</si>
  <si>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</si>
  <si>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</si>
  <si>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</si>
  <si>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</si>
  <si>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</si>
  <si>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</si>
  <si>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</si>
  <si>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</si>
  <si>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</si>
  <si>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</si>
  <si>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</si>
  <si>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</si>
  <si>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</si>
  <si>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</si>
  <si>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</si>
  <si>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</si>
  <si>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</si>
  <si>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</si>
  <si>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</si>
  <si>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</si>
  <si>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</si>
  <si>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</si>
  <si>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</si>
  <si>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</si>
  <si>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</si>
  <si>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</si>
  <si>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</si>
  <si>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</si>
  <si>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</si>
  <si>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</si>
  <si>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</si>
  <si>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</si>
  <si>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</si>
  <si>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</si>
  <si>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</si>
  <si>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</si>
  <si>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</si>
  <si>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</si>
  <si>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</si>
  <si>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</si>
  <si>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</si>
  <si>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</si>
  <si>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</si>
  <si>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</si>
  <si>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</si>
  <si>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</si>
  <si>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</si>
  <si>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</si>
  <si>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</si>
  <si>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</si>
  <si>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</si>
  <si>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</si>
  <si>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</si>
  <si>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</si>
  <si>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</si>
  <si>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</si>
  <si>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</si>
  <si>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</si>
  <si>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</si>
  <si>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</si>
  <si>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</si>
  <si>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</si>
  <si>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</si>
  <si>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</si>
  <si>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</si>
  <si>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</si>
  <si>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</si>
  <si>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</si>
  <si>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</si>
  <si>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</si>
  <si>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</si>
  <si>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</si>
  <si>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</si>
  <si>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</si>
  <si>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</si>
  <si>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</si>
  <si>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</si>
  <si>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</si>
  <si>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</si>
  <si>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</si>
  <si>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</si>
  <si>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</si>
  <si>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</si>
  <si>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</si>
  <si>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</si>
  <si>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</si>
  <si>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</si>
  <si>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</si>
  <si>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</si>
  <si>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</si>
  <si>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</si>
  <si>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</si>
  <si>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</si>
  <si>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</si>
  <si>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</si>
  <si>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</si>
  <si>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</si>
  <si>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</si>
  <si>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</si>
  <si>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</si>
  <si>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</si>
  <si>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</si>
  <si>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</si>
  <si>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</si>
  <si>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</si>
  <si>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</si>
  <si>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</si>
  <si>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</si>
  <si>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</si>
  <si>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</si>
  <si>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</si>
  <si>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</si>
  <si>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</si>
  <si>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</si>
  <si>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</si>
  <si>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</si>
  <si>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</si>
  <si>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</si>
  <si>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</si>
  <si>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</si>
  <si>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</si>
  <si>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</si>
  <si>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</si>
  <si>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</si>
  <si>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</si>
  <si>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</si>
  <si>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</si>
  <si>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</si>
  <si>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</si>
  <si>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</si>
  <si>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</si>
  <si>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</si>
  <si>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</si>
  <si>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</si>
  <si>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</si>
  <si>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</si>
  <si>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</si>
  <si>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</si>
  <si>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</si>
  <si>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</si>
  <si>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</si>
  <si>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</si>
  <si>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</si>
  <si>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</si>
  <si>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</si>
  <si>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</si>
  <si>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</si>
  <si>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</si>
  <si>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</si>
  <si>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</si>
  <si>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</si>
  <si>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</si>
  <si>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</si>
  <si>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</si>
  <si>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</si>
  <si>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</si>
  <si>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</si>
  <si>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</si>
  <si>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</si>
  <si>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</si>
  <si>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</si>
  <si>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</si>
  <si>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</si>
  <si>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</si>
  <si>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</si>
  <si>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</si>
  <si>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</si>
  <si>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</si>
  <si>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</si>
  <si>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</si>
  <si>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</si>
  <si>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</si>
  <si>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</si>
  <si>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</si>
  <si>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</si>
  <si>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</si>
  <si>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</si>
  <si>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</si>
  <si>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</si>
  <si>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</si>
  <si>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</si>
  <si>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</si>
  <si>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</si>
  <si>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</si>
  <si>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</si>
  <si>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</si>
  <si>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</si>
  <si>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</si>
  <si>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</si>
  <si>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</si>
  <si>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</si>
  <si>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</si>
  <si>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</si>
  <si>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</si>
  <si>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</si>
  <si>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</si>
  <si>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</si>
  <si>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</si>
  <si>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</si>
  <si>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</si>
  <si>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</si>
  <si>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</si>
  <si>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</si>
  <si>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</si>
  <si>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</si>
  <si>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</si>
  <si>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</si>
  <si>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</si>
  <si>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</si>
  <si>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</si>
  <si>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</si>
  <si>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</si>
  <si>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</si>
  <si>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</si>
  <si>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</si>
  <si>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</si>
  <si>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</si>
  <si>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</si>
  <si>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</si>
  <si>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</si>
  <si>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</si>
  <si>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</si>
  <si>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</si>
  <si>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</si>
  <si>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</si>
  <si>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</si>
  <si>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</si>
  <si>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</si>
  <si>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</si>
  <si>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</si>
  <si>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</si>
  <si>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</si>
  <si>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</si>
  <si>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</si>
  <si>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</si>
  <si>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</si>
  <si>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</si>
  <si>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</si>
  <si>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</si>
  <si>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</si>
  <si>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</si>
  <si>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</si>
  <si>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</si>
  <si>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</si>
  <si>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</si>
  <si>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</si>
  <si>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</si>
  <si>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</si>
  <si>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</si>
  <si>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</si>
  <si>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</si>
  <si>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</si>
  <si>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</si>
  <si>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</si>
  <si>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</si>
  <si>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</si>
  <si>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</si>
  <si>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</si>
  <si>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</si>
  <si>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</si>
  <si>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</si>
  <si>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</si>
  <si>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</si>
  <si>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</si>
  <si>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</si>
  <si>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</si>
  <si>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</si>
  <si>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</si>
  <si>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</si>
  <si>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</si>
  <si>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</si>
  <si>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</si>
  <si>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</si>
  <si>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</si>
  <si>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</si>
  <si>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</si>
  <si>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</si>
  <si>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</si>
  <si>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</si>
  <si>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</si>
  <si>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</si>
  <si>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</si>
  <si>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</si>
  <si>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</si>
  <si>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</si>
  <si>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</si>
  <si>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</si>
  <si>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</si>
  <si>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</si>
  <si>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</si>
  <si>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</si>
  <si>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</si>
  <si>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</si>
  <si>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</si>
  <si>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</si>
  <si>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</si>
  <si>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</si>
  <si>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</si>
  <si>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</si>
  <si>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</si>
  <si>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</si>
  <si>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</si>
  <si>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</si>
  <si>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</si>
  <si>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</si>
  <si>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</si>
  <si>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</si>
  <si>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</si>
  <si>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</si>
  <si>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</si>
  <si>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</si>
  <si>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</si>
  <si>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</si>
  <si>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</si>
  <si>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</si>
  <si>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</si>
  <si>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</si>
  <si>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</si>
  <si>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</si>
  <si>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</si>
  <si>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</si>
  <si>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</si>
  <si>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</si>
  <si>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</si>
  <si>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</si>
  <si>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</si>
  <si>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</si>
  <si>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</si>
  <si>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</si>
  <si>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</si>
  <si>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</si>
  <si>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</si>
  <si>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</si>
  <si>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</si>
  <si>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</si>
  <si>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</si>
  <si>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</si>
  <si>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</si>
  <si>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</si>
  <si>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</si>
  <si>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</si>
  <si>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</si>
  <si>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</si>
  <si>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</si>
  <si>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</si>
  <si>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</si>
  <si>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</si>
  <si>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</si>
  <si>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</si>
  <si>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</si>
  <si>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</si>
  <si>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</si>
  <si>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</si>
  <si>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</si>
  <si>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</si>
  <si>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</si>
  <si>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</si>
  <si>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</si>
  <si>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</si>
  <si>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</si>
  <si>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</si>
  <si>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</si>
  <si>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</si>
  <si>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</si>
  <si>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</si>
  <si>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</si>
  <si>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</si>
  <si>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</si>
  <si>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</si>
  <si>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</si>
  <si>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</si>
  <si>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</si>
  <si>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</si>
  <si>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</si>
  <si>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</si>
  <si>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</si>
  <si>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</si>
  <si>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</si>
  <si>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</si>
  <si>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</si>
  <si>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</si>
  <si>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</si>
  <si>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</si>
  <si>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</si>
  <si>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</si>
  <si>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</si>
  <si>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</si>
  <si>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</si>
  <si>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</si>
  <si>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</si>
  <si>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</si>
  <si>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</si>
  <si>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</si>
  <si>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</si>
  <si>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</si>
  <si>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</si>
  <si>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</si>
  <si>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</si>
  <si>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</si>
  <si>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</si>
  <si>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</si>
  <si>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</si>
  <si>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</si>
  <si>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</si>
  <si>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</si>
  <si>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</si>
  <si>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</si>
  <si>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</si>
  <si>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</si>
  <si>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</si>
  <si>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</si>
  <si>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</si>
  <si>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</si>
  <si>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</si>
  <si>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</si>
  <si>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</si>
  <si>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</si>
  <si>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</si>
  <si>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</si>
  <si>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</si>
  <si>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</si>
  <si>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</si>
  <si>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</si>
  <si>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</si>
  <si>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</si>
  <si>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</si>
  <si>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</si>
  <si>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</si>
  <si>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</si>
  <si>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</si>
  <si>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</si>
  <si>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</si>
  <si>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</si>
  <si>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</si>
  <si>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</si>
  <si>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</si>
  <si>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</si>
  <si>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</si>
  <si>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</si>
  <si>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</si>
  <si>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</si>
  <si>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</si>
  <si>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</si>
  <si>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</si>
  <si>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</si>
  <si>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</si>
  <si>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</si>
  <si>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</si>
  <si>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</si>
  <si>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</si>
  <si>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</si>
  <si>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</si>
  <si>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</si>
  <si>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</si>
  <si>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</si>
  <si>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</si>
  <si>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</si>
  <si>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</si>
  <si>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</si>
  <si>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</si>
  <si>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</si>
  <si>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</si>
  <si>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</si>
  <si>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</si>
  <si>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</si>
  <si>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</si>
  <si>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</si>
  <si>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</si>
  <si>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</si>
  <si>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</si>
  <si>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</si>
  <si>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</si>
  <si>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</si>
  <si>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</si>
  <si>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</si>
  <si>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</si>
  <si>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</si>
  <si>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</si>
  <si>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</si>
  <si>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</si>
  <si>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</si>
  <si>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</si>
  <si>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</si>
  <si>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</si>
  <si>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</si>
  <si>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</si>
  <si>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</si>
  <si>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</si>
  <si>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</si>
  <si>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</si>
  <si>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</si>
  <si>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</si>
  <si>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</si>
  <si>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</si>
  <si>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</si>
  <si>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</si>
  <si>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</si>
  <si>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</si>
  <si>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</si>
  <si>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</si>
  <si>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</si>
  <si>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</si>
  <si>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</si>
  <si>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</si>
  <si>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</si>
  <si>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</si>
  <si>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</si>
  <si>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</si>
  <si>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</si>
  <si>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</si>
  <si>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</si>
  <si>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</si>
  <si>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</si>
  <si>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</si>
  <si>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</si>
  <si>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</si>
  <si>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</si>
  <si>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</si>
  <si>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</si>
  <si>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</si>
  <si>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</si>
  <si>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</si>
  <si>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</si>
  <si>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</si>
  <si>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</si>
  <si>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</si>
  <si>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</si>
  <si>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</si>
  <si>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</si>
  <si>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</si>
  <si>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</si>
  <si>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</si>
  <si>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</si>
  <si>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</si>
  <si>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</si>
  <si>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</si>
  <si>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</si>
  <si>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</si>
  <si>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</si>
  <si>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</si>
  <si>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</si>
  <si>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</si>
  <si>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</si>
  <si>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</si>
  <si>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</si>
  <si>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</si>
  <si>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</si>
  <si>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</si>
  <si>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</si>
  <si>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</si>
  <si>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</si>
  <si>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</si>
  <si>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</si>
  <si>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</si>
  <si>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</si>
  <si>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</si>
  <si>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</si>
  <si>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</si>
  <si>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</si>
  <si>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</si>
  <si>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</si>
  <si>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</si>
  <si>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</si>
  <si>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</si>
  <si>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</si>
  <si>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</si>
  <si>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</si>
  <si>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</si>
  <si>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</si>
  <si>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</si>
  <si>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</si>
  <si>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</si>
  <si>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</si>
  <si>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</si>
  <si>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</si>
  <si>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</si>
  <si>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</si>
  <si>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</si>
  <si>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</si>
  <si>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</si>
  <si>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</si>
  <si>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</si>
  <si>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</si>
  <si>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</si>
  <si>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</si>
  <si>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</si>
  <si>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</si>
  <si>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</si>
  <si>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</si>
  <si>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</si>
  <si>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</si>
  <si>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</si>
  <si>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</si>
  <si>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</si>
  <si>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</si>
  <si>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</si>
  <si>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</si>
  <si>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</si>
  <si>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</si>
  <si>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</si>
  <si>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</si>
  <si>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</si>
  <si>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</si>
  <si>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</si>
  <si>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</si>
  <si>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</si>
  <si>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</si>
  <si>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</si>
  <si>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</si>
  <si>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</si>
  <si>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</si>
  <si>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</si>
  <si>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</si>
  <si>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</si>
  <si>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</si>
  <si>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</si>
  <si>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</si>
  <si>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</si>
  <si>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</si>
  <si>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</si>
  <si>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</si>
  <si>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</si>
  <si>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</si>
  <si>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</si>
  <si>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</si>
  <si>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</si>
  <si>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</si>
  <si>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</si>
  <si>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</si>
  <si>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</si>
  <si>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</si>
  <si>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</si>
  <si>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</si>
  <si>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</si>
  <si>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</si>
  <si>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</si>
  <si>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</si>
  <si>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</si>
  <si>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</si>
  <si>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</si>
  <si>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</si>
  <si>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</si>
  <si>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</si>
  <si>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</si>
  <si>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</si>
  <si>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</si>
  <si>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</si>
  <si>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</si>
  <si>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</si>
  <si>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</si>
  <si>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</si>
  <si>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</si>
  <si>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</si>
  <si>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</si>
  <si>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</si>
  <si>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</si>
  <si>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</si>
  <si>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</si>
  <si>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</si>
  <si>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</si>
  <si>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</si>
  <si>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</si>
  <si>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</si>
  <si>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</si>
  <si>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</si>
  <si>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</si>
  <si>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</si>
  <si>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</si>
  <si>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</si>
  <si>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</si>
  <si>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</si>
  <si>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</si>
  <si>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</si>
  <si>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</si>
  <si>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</si>
  <si>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</si>
  <si>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</si>
  <si>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</si>
  <si>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</si>
  <si>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</si>
  <si>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</si>
  <si>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</si>
  <si>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</si>
  <si>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</si>
  <si>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</si>
  <si>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</si>
  <si>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</si>
  <si>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</si>
  <si>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</si>
  <si>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</si>
  <si>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</si>
  <si>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</si>
  <si>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</si>
  <si>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</si>
  <si>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</si>
  <si>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</si>
  <si>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</si>
  <si>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</si>
  <si>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</si>
  <si>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</si>
  <si>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</si>
  <si>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</si>
  <si>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</si>
  <si>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</si>
  <si>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</si>
  <si>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</si>
  <si>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</si>
  <si>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</si>
  <si>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</si>
  <si>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</si>
  <si>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</si>
  <si>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</si>
  <si>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</si>
  <si>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</si>
  <si>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</si>
  <si>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</si>
  <si>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</si>
  <si>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</si>
  <si>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</si>
  <si>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</si>
  <si>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</si>
  <si>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</si>
  <si>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</si>
  <si>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</si>
  <si>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</si>
  <si>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</si>
  <si>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</si>
  <si>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</si>
  <si>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</si>
  <si>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</si>
  <si>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</si>
  <si>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</si>
  <si>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</si>
  <si>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</si>
  <si>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</si>
  <si>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</si>
  <si>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</si>
  <si>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</si>
  <si>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</si>
  <si>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</si>
  <si>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</si>
  <si>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</si>
  <si>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</si>
  <si>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</si>
  <si>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</si>
  <si>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</si>
  <si>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</si>
  <si>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</si>
  <si>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</si>
  <si>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</si>
  <si>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</si>
  <si>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</si>
  <si>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</si>
  <si>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</si>
  <si>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</si>
  <si>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</si>
  <si>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</si>
  <si>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</si>
  <si>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</si>
  <si>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</si>
  <si>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</si>
  <si>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</si>
  <si>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</si>
  <si>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</si>
  <si>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</si>
  <si>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</si>
  <si>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</si>
  <si>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</si>
  <si>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</si>
  <si>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</si>
  <si>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</si>
  <si>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</si>
  <si>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</si>
  <si>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</si>
  <si>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</si>
  <si>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</si>
  <si>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</si>
  <si>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</si>
  <si>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</si>
  <si>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</si>
  <si>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</si>
  <si>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</si>
  <si>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</si>
  <si>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</si>
  <si>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</si>
  <si>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</si>
  <si>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</si>
  <si>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</si>
  <si>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</si>
  <si>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</si>
  <si>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</si>
  <si>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</si>
  <si>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</si>
  <si>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</si>
  <si>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</si>
  <si>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</si>
  <si>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</si>
  <si>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</si>
  <si>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</si>
  <si>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</si>
  <si>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</si>
  <si>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</si>
  <si>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</si>
  <si>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</si>
  <si>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</si>
  <si>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</si>
  <si>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</si>
  <si>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</si>
  <si>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</si>
  <si>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</si>
  <si>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</si>
  <si>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</si>
  <si>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</si>
  <si>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</si>
  <si>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</si>
  <si>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</si>
  <si>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</si>
  <si>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</si>
  <si>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</si>
  <si>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</si>
  <si>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</si>
  <si>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</si>
  <si>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</si>
  <si>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</si>
  <si>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</si>
  <si>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</si>
  <si>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</si>
  <si>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</si>
  <si>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</si>
  <si>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</si>
  <si>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</si>
  <si>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</si>
  <si>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</si>
  <si>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</si>
  <si>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</si>
  <si>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</si>
  <si>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</si>
  <si>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</si>
  <si>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</si>
  <si>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</si>
  <si>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</si>
  <si>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</si>
  <si>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</si>
  <si>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</si>
  <si>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</si>
  <si>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</si>
  <si>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</si>
  <si>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</si>
  <si>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</si>
  <si>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</si>
  <si>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</si>
  <si>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</si>
  <si>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</si>
  <si>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</si>
  <si>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</si>
  <si>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</si>
  <si>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</si>
  <si>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</si>
  <si>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</si>
  <si>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</si>
  <si>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</si>
  <si>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</si>
  <si>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</si>
  <si>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</si>
  <si>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</si>
  <si>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</si>
  <si>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</si>
  <si>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</si>
  <si>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</si>
  <si>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</si>
  <si>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</si>
  <si>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</si>
  <si>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</si>
  <si>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</si>
  <si>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</si>
  <si>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</si>
  <si>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</si>
  <si>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</si>
  <si>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</si>
  <si>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</si>
  <si>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</si>
  <si>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</si>
  <si>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</si>
  <si>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</si>
  <si>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</si>
  <si>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</si>
  <si>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</si>
  <si>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</si>
  <si>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</si>
  <si>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</si>
  <si>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</si>
  <si>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</si>
  <si>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</si>
  <si>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</si>
  <si>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</si>
  <si>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</si>
  <si>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</si>
  <si>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</si>
  <si>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</si>
  <si>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</si>
  <si>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</si>
  <si>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</si>
  <si>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</si>
  <si>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</si>
  <si>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</si>
  <si>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</si>
  <si>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</si>
  <si>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</si>
  <si>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</si>
  <si>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</si>
  <si>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</si>
  <si>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</si>
  <si>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</si>
  <si>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</si>
  <si>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</si>
  <si>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</si>
  <si>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</si>
  <si>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</si>
  <si>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</si>
  <si>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</si>
  <si>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</si>
  <si>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</si>
  <si>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</si>
  <si>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</si>
  <si>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</si>
  <si>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</si>
  <si>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</si>
  <si>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</si>
  <si>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</si>
  <si>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</si>
  <si>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</si>
  <si>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</si>
  <si>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</si>
  <si>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</si>
  <si>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</si>
  <si>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</si>
  <si>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</si>
  <si>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</si>
  <si>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</si>
  <si>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</si>
  <si>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</si>
  <si>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</si>
  <si>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</si>
  <si>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</si>
  <si>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</si>
  <si>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</si>
  <si>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</si>
  <si>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</si>
  <si>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</si>
  <si>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</si>
  <si>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</si>
  <si>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</si>
  <si>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</si>
  <si>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</si>
  <si>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</si>
  <si>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</si>
  <si>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</si>
  <si>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</si>
  <si>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</si>
  <si>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</si>
  <si>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</si>
  <si>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</si>
  <si>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</si>
  <si>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</si>
  <si>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</si>
  <si>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</si>
  <si>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</si>
  <si>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</si>
  <si>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</si>
  <si>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</si>
  <si>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</si>
  <si>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</si>
  <si>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</si>
  <si>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</si>
  <si>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</si>
  <si>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</si>
  <si>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</si>
  <si>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</si>
  <si>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</si>
  <si>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</si>
  <si>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</si>
  <si>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</si>
  <si>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</si>
  <si>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</si>
  <si>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</si>
  <si>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</si>
  <si>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</si>
  <si>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</si>
  <si>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</si>
  <si>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</si>
  <si>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</si>
  <si>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</si>
  <si>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</si>
  <si>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</si>
  <si>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</si>
  <si>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</si>
  <si>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</si>
  <si>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</si>
  <si>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</si>
  <si>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</si>
  <si>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</si>
  <si>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</si>
  <si>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</si>
  <si>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</si>
  <si>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</si>
  <si>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</si>
  <si>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</si>
  <si>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</si>
  <si>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</si>
  <si>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</si>
  <si>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</si>
  <si>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</si>
  <si>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</si>
  <si>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</si>
  <si>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</si>
  <si>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</si>
  <si>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</si>
  <si>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</si>
  <si>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</si>
  <si>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</si>
  <si>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</si>
  <si>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</si>
  <si>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</si>
  <si>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</si>
  <si>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</si>
  <si>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</si>
  <si>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</si>
  <si>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</si>
  <si>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</si>
  <si>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</si>
  <si>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</si>
  <si>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</si>
  <si>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</si>
  <si>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</si>
  <si>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</si>
  <si>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</si>
  <si>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</si>
  <si>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</si>
  <si>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</si>
  <si>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</si>
  <si>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</si>
  <si>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</si>
  <si>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</si>
  <si>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</si>
  <si>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</si>
  <si>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</si>
  <si>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</si>
  <si>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</si>
  <si>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</si>
  <si>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</si>
  <si>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</si>
  <si>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</si>
  <si>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</si>
  <si>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</si>
  <si>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</si>
  <si>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</si>
  <si>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</si>
  <si>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</si>
  <si>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</si>
  <si>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</si>
  <si>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</si>
  <si>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</si>
  <si>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</si>
  <si>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</si>
  <si>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</si>
  <si>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</si>
  <si>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</si>
  <si>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</si>
  <si>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</si>
  <si>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</si>
  <si>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</si>
  <si>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</si>
  <si>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</si>
  <si>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</si>
  <si>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</si>
  <si>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</si>
  <si>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</si>
  <si>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</si>
  <si>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</si>
  <si>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</si>
  <si>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</si>
  <si>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</si>
  <si>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</si>
  <si>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</si>
  <si>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</si>
  <si>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</si>
  <si>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</si>
  <si>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</si>
  <si>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</si>
  <si>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</si>
  <si>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</si>
  <si>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</si>
  <si>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</si>
  <si>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</si>
  <si>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</si>
  <si>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</si>
  <si>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</si>
  <si>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</si>
  <si>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</si>
  <si>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</si>
  <si>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</si>
  <si>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</si>
  <si>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</si>
  <si>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</si>
  <si>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</si>
  <si>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</si>
  <si>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</si>
  <si>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</si>
  <si>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</si>
  <si>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</si>
  <si>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</si>
  <si>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</si>
  <si>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</si>
  <si>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</si>
  <si>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</si>
  <si>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</si>
  <si>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</si>
  <si>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</si>
  <si>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</si>
  <si>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</si>
  <si>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</si>
  <si>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</si>
  <si>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</si>
  <si>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</si>
  <si>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</si>
  <si>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</si>
  <si>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</si>
  <si>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</si>
  <si>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</si>
  <si>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</si>
  <si>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</si>
  <si>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</si>
  <si>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</si>
  <si>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</si>
  <si>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</si>
  <si>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</si>
  <si>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</si>
  <si>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</si>
  <si>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</si>
  <si>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</si>
  <si>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</si>
  <si>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</si>
  <si>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</si>
  <si>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</si>
  <si>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</si>
  <si>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</si>
  <si>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</si>
  <si>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</si>
  <si>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</si>
  <si>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</si>
  <si>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</si>
  <si>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</si>
  <si>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</si>
  <si>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</si>
  <si>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</si>
  <si>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</si>
  <si>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</si>
  <si>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</si>
  <si>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</si>
  <si>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</si>
  <si>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</si>
  <si>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</si>
  <si>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</si>
  <si>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</si>
  <si>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</si>
  <si>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</si>
  <si>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</si>
  <si>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</si>
  <si>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</si>
  <si>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</si>
  <si>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</si>
  <si>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</si>
  <si>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</si>
  <si>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</si>
  <si>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</si>
  <si>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</si>
  <si>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</si>
  <si>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</si>
  <si>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</si>
  <si>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</si>
  <si>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</si>
  <si>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</si>
  <si>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</si>
  <si>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</si>
  <si>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</si>
  <si>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</si>
  <si>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</si>
  <si>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</si>
  <si>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</si>
  <si>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</si>
  <si>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</si>
  <si>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</si>
  <si>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</si>
  <si>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</si>
  <si>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</si>
  <si>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</si>
  <si>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</si>
  <si>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</si>
  <si>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</si>
  <si>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</si>
  <si>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</si>
  <si>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</si>
  <si>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</si>
  <si>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</si>
  <si>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</si>
  <si>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</si>
  <si>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</si>
  <si>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</si>
  <si>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</si>
  <si>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</si>
  <si>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</si>
  <si>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</si>
  <si>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</si>
  <si>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</si>
  <si>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</si>
  <si>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</si>
  <si>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</si>
  <si>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</si>
  <si>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</si>
  <si>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</si>
  <si>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</si>
  <si>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</si>
  <si>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</si>
  <si>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</si>
  <si>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</si>
  <si>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</si>
  <si>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</si>
  <si>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</si>
  <si>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</si>
  <si>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</si>
  <si>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</si>
  <si>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</si>
  <si>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</si>
  <si>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</si>
  <si>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</si>
  <si>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</si>
  <si>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</si>
  <si>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</si>
  <si>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</si>
  <si>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</si>
  <si>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</si>
  <si>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</si>
  <si>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</si>
  <si>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</si>
  <si>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</si>
  <si>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</si>
  <si>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</si>
  <si>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</si>
  <si>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</si>
  <si>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</si>
  <si>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</si>
  <si>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</si>
  <si>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</si>
  <si>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</si>
  <si>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</si>
  <si>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</si>
  <si>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</si>
  <si>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</si>
  <si>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</si>
  <si>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</si>
  <si>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</si>
  <si>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</si>
  <si>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</si>
  <si>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</si>
  <si>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</si>
  <si>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</si>
  <si>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</si>
  <si>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</si>
  <si>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</si>
  <si>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</si>
  <si>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</si>
  <si>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</si>
  <si>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</si>
  <si>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</si>
  <si>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</si>
  <si>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</si>
  <si>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</si>
  <si>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</si>
  <si>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</si>
  <si>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</si>
  <si>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</si>
  <si>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</si>
  <si>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</si>
  <si>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</si>
  <si>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</si>
  <si>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</si>
  <si>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</si>
  <si>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</si>
  <si>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</si>
  <si>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</si>
  <si>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</si>
  <si>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</si>
  <si>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</si>
  <si>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</si>
  <si>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</si>
  <si>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</si>
  <si>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</si>
  <si>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</si>
  <si>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</si>
  <si>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</si>
  <si>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</si>
  <si>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</si>
  <si>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</si>
  <si>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</si>
  <si>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</si>
  <si>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</si>
  <si>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</si>
  <si>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</si>
  <si>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</si>
  <si>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</si>
  <si>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</si>
  <si>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</si>
  <si>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</si>
  <si>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</si>
  <si>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</si>
  <si>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</si>
  <si>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</si>
  <si>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</si>
  <si>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</si>
  <si>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</si>
  <si>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</si>
  <si>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</si>
  <si>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</si>
  <si>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</si>
  <si>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</si>
  <si>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</si>
  <si>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</si>
  <si>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</si>
  <si>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</si>
  <si>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</si>
  <si>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</si>
  <si>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</si>
  <si>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</si>
  <si>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</si>
  <si>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</si>
  <si>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</si>
  <si>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</si>
  <si>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</si>
  <si>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</si>
  <si>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</si>
  <si>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</si>
  <si>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</si>
  <si>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</si>
  <si>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</si>
  <si>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</si>
  <si>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</si>
  <si>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</si>
  <si>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</si>
  <si>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</si>
  <si>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</si>
  <si>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</si>
  <si>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</si>
  <si>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</si>
  <si>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</si>
  <si>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</si>
  <si>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</si>
  <si>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</si>
  <si>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</si>
  <si>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</si>
  <si>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</si>
  <si>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</si>
  <si>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</si>
  <si>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</si>
  <si>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</si>
  <si>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</si>
  <si>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</si>
  <si>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</si>
  <si>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</si>
  <si>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</si>
  <si>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</si>
  <si>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</si>
  <si>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</si>
  <si>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</si>
  <si>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</si>
  <si>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</si>
  <si>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</si>
  <si>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</si>
  <si>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</si>
  <si>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</si>
  <si>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</si>
  <si>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</si>
  <si>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</si>
  <si>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</si>
  <si>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</si>
  <si>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</si>
  <si>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</si>
  <si>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</si>
  <si>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</si>
  <si>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</si>
  <si>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</si>
  <si>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</si>
  <si>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</si>
  <si>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</si>
  <si>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</si>
  <si>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</si>
  <si>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</si>
  <si>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</si>
  <si>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</si>
  <si>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</si>
  <si>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</si>
  <si>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</si>
  <si>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</si>
  <si>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</si>
  <si>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</si>
  <si>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</si>
  <si>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</si>
  <si>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</si>
  <si>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</si>
  <si>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</si>
  <si>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</si>
  <si>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</si>
  <si>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</si>
  <si>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</si>
  <si>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</si>
  <si>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</si>
  <si>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</si>
  <si>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</si>
  <si>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</si>
  <si>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</si>
  <si>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</si>
  <si>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</si>
  <si>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</si>
  <si>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</si>
  <si>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</si>
  <si>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</si>
  <si>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</si>
  <si>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</si>
  <si>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</si>
  <si>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</si>
  <si>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</si>
  <si>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</si>
  <si>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</si>
  <si>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</si>
  <si>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</si>
  <si>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</si>
  <si>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</si>
  <si>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</si>
  <si>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</si>
  <si>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</si>
  <si>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</si>
  <si>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</si>
  <si>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</si>
  <si>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</si>
  <si>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</si>
  <si>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</si>
  <si>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</si>
  <si>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</si>
  <si>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</si>
  <si>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</si>
  <si>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</si>
  <si>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</si>
  <si>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</si>
  <si>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</si>
  <si>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</si>
  <si>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</si>
  <si>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</si>
  <si>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</si>
  <si>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</si>
  <si>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</si>
  <si>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</si>
  <si>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</si>
  <si>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</si>
  <si>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</si>
  <si>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</si>
  <si>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</si>
  <si>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</si>
  <si>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</si>
  <si>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</si>
  <si>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</si>
  <si>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</si>
  <si>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</si>
  <si>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</si>
  <si>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</si>
  <si>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</si>
  <si>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</si>
  <si>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</si>
  <si>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</si>
  <si>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</si>
  <si>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</si>
  <si>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</si>
  <si>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</si>
  <si>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</si>
  <si>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</si>
  <si>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</si>
  <si>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</si>
  <si>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</si>
  <si>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</si>
  <si>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</si>
  <si>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</si>
  <si>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</si>
  <si>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</si>
  <si>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</si>
  <si>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</si>
  <si>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</si>
  <si>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</si>
  <si>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</si>
  <si>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</si>
  <si>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</si>
  <si>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</si>
  <si>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</si>
  <si>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</si>
  <si>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</si>
  <si>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</si>
  <si>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</si>
  <si>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</si>
  <si>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</si>
  <si>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</si>
  <si>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</si>
  <si>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</si>
  <si>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</si>
  <si>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</si>
  <si>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</si>
  <si>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</si>
  <si>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</si>
  <si>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</si>
  <si>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</si>
  <si>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</si>
  <si>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</si>
  <si>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</si>
  <si>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</si>
  <si>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</si>
  <si>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</si>
  <si>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</si>
  <si>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</si>
  <si>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</si>
  <si>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</si>
  <si>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</si>
  <si>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</si>
  <si>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</si>
  <si>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</si>
  <si>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</si>
  <si>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</si>
  <si>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</si>
  <si>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</si>
  <si>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</si>
  <si>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</si>
  <si>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</si>
  <si>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</si>
  <si>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</si>
  <si>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</si>
  <si>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</si>
  <si>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</si>
  <si>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</si>
  <si>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</si>
  <si>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</si>
  <si>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</si>
  <si>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</si>
  <si>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</si>
  <si>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</si>
  <si>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</si>
  <si>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</si>
  <si>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</si>
  <si>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</si>
  <si>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</si>
  <si>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</si>
  <si>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</si>
  <si>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</si>
  <si>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</si>
  <si>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</si>
  <si>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</si>
  <si>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</si>
  <si>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</si>
  <si>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</si>
  <si>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</si>
  <si>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</si>
  <si>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</si>
  <si>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</si>
  <si>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</si>
  <si>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</si>
  <si>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</si>
  <si>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</si>
  <si>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</si>
  <si>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</si>
  <si>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</si>
  <si>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</si>
  <si>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</si>
  <si>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</si>
  <si>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</si>
  <si>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</si>
  <si>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</si>
  <si>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</si>
  <si>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</si>
  <si>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</si>
  <si>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</si>
  <si>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</si>
  <si>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</si>
  <si>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</si>
  <si>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</si>
  <si>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</si>
  <si>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</si>
  <si>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</si>
  <si>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</si>
  <si>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</si>
  <si>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</si>
  <si>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</si>
  <si>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</si>
  <si>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</si>
  <si>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</si>
  <si>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</si>
  <si>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</si>
  <si>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</si>
  <si>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</si>
  <si>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</si>
  <si>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</si>
  <si>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</si>
  <si>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</si>
  <si>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</si>
  <si>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</si>
  <si>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</si>
  <si>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</si>
  <si>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</si>
  <si>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</si>
  <si>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</si>
  <si>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</si>
  <si>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</si>
  <si>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</si>
  <si>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</si>
  <si>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</si>
  <si>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</si>
  <si>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</si>
  <si>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</si>
  <si>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</si>
  <si>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</si>
  <si>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</si>
  <si>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</si>
  <si>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</si>
  <si>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</si>
  <si>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</si>
  <si>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</si>
  <si>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</si>
  <si>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</si>
  <si>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</si>
  <si>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</si>
  <si>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</si>
  <si>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</si>
  <si>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</si>
  <si>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</si>
  <si>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</si>
  <si>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</si>
  <si>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</si>
  <si>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</si>
  <si>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</si>
  <si>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</si>
  <si>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</si>
  <si>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</si>
  <si>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</si>
  <si>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</si>
  <si>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</si>
  <si>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</si>
  <si>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</si>
  <si>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</si>
  <si>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</si>
  <si>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</si>
  <si>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</si>
  <si>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</si>
  <si>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</si>
  <si>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</si>
  <si>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</si>
  <si>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</si>
  <si>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</si>
  <si>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</si>
  <si>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</si>
  <si>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</si>
  <si>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</si>
  <si>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</si>
  <si>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</si>
  <si>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</si>
  <si>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</si>
  <si>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</si>
  <si>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</si>
  <si>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</si>
  <si>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</si>
  <si>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</si>
  <si>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</si>
  <si>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</si>
  <si>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</si>
  <si>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</si>
  <si>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</si>
  <si>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</si>
  <si>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</si>
  <si>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</si>
  <si>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</si>
  <si>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</si>
  <si>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</si>
  <si>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</si>
  <si>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</si>
  <si>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</si>
  <si>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</si>
  <si>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</si>
  <si>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</si>
  <si>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</si>
  <si>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</si>
  <si>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</si>
  <si>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</si>
  <si>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</si>
  <si>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</si>
  <si>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</si>
  <si>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</si>
  <si>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</si>
  <si>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</si>
  <si>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</si>
  <si>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</si>
  <si>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</si>
  <si>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</si>
  <si>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</si>
  <si>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</si>
  <si>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</si>
  <si>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</si>
  <si>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</si>
  <si>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</si>
  <si>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</si>
  <si>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</si>
  <si>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</si>
  <si>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</si>
  <si>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</si>
  <si>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</si>
  <si>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</si>
  <si>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</si>
  <si>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</si>
  <si>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</si>
  <si>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</si>
  <si>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</si>
  <si>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</si>
  <si>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</si>
  <si>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</si>
  <si>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</si>
  <si>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</si>
  <si>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</si>
  <si>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</si>
  <si>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</si>
  <si>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</si>
  <si>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</si>
  <si>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</si>
  <si>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</si>
  <si>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</si>
  <si>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</si>
  <si>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</si>
  <si>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</si>
  <si>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</si>
  <si>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</si>
  <si>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</si>
  <si>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</si>
  <si>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</si>
  <si>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</si>
  <si>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</si>
  <si>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</si>
  <si>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</si>
  <si>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</si>
  <si>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</si>
  <si>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</si>
  <si>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</si>
  <si>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</si>
  <si>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</si>
  <si>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</si>
  <si>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</si>
  <si>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</si>
  <si>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</si>
  <si>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</si>
  <si>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</si>
  <si>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</si>
  <si>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</si>
  <si>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</si>
  <si>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</si>
  <si>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</si>
  <si>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</si>
  <si>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</si>
  <si>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</si>
  <si>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</si>
  <si>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</si>
  <si>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</si>
  <si>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</si>
  <si>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</si>
  <si>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</si>
  <si>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</si>
  <si>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</si>
  <si>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</si>
  <si>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</si>
  <si>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</si>
  <si>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</si>
  <si>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</si>
  <si>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</si>
  <si>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</si>
  <si>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</si>
  <si>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</si>
  <si>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</si>
  <si>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</si>
  <si>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</si>
  <si>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</si>
  <si>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</si>
  <si>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</si>
  <si>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</si>
  <si>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</si>
  <si>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</si>
  <si>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</si>
  <si>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</si>
  <si>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</si>
  <si>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</si>
  <si>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</si>
  <si>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</si>
  <si>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</si>
  <si>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</si>
  <si>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</si>
  <si>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</si>
  <si>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</si>
  <si>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</si>
  <si>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</si>
  <si>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</si>
  <si>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</si>
  <si>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</si>
  <si>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</si>
  <si>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</si>
  <si>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</si>
  <si>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</si>
  <si>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</si>
  <si>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</si>
  <si>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</si>
  <si>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</si>
  <si>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</si>
  <si>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</si>
  <si>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</si>
  <si>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</si>
  <si>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</si>
  <si>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</si>
  <si>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</si>
  <si>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</si>
  <si>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</si>
  <si>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</si>
  <si>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</si>
  <si>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</si>
  <si>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</si>
  <si>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</si>
  <si>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</si>
  <si>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</si>
  <si>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</si>
  <si>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</si>
  <si>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</si>
  <si>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</si>
  <si>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</si>
  <si>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</si>
  <si>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</si>
  <si>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</si>
  <si>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</si>
  <si>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</si>
  <si>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</si>
  <si>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</si>
  <si>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</si>
  <si>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</si>
  <si>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</si>
  <si>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</si>
  <si>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</si>
  <si>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</si>
  <si>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</si>
  <si>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</si>
  <si>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</si>
  <si>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</si>
  <si>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</si>
  <si>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</si>
  <si>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</si>
  <si>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</si>
  <si>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</si>
  <si>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</si>
  <si>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</si>
  <si>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</si>
  <si>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</si>
  <si>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</si>
  <si>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</si>
  <si>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</si>
  <si>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</si>
  <si>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</si>
  <si>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</si>
  <si>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</si>
  <si>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</si>
  <si>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</si>
  <si>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</si>
  <si>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</si>
  <si>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</si>
  <si>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</si>
  <si>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</si>
  <si>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</si>
  <si>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</si>
  <si>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</si>
  <si>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</si>
  <si>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</si>
  <si>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</si>
  <si>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</si>
  <si>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</si>
  <si>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</si>
  <si>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</si>
  <si>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</si>
  <si>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</si>
  <si>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</si>
  <si>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</si>
  <si>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</si>
  <si>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</si>
  <si>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</si>
  <si>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</si>
  <si>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</si>
  <si>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</si>
  <si>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</si>
  <si>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</si>
  <si>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</si>
  <si>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</si>
  <si>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</si>
  <si>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</si>
  <si>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</si>
  <si>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</si>
  <si>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</si>
  <si>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</si>
  <si>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</si>
  <si>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</si>
  <si>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</si>
  <si>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</si>
  <si>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</si>
  <si>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</si>
  <si>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</si>
  <si>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</si>
  <si>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</si>
  <si>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</si>
  <si>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</si>
  <si>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</si>
  <si>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</si>
  <si>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</si>
  <si>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</si>
  <si>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</si>
  <si>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</si>
  <si>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</si>
  <si>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</si>
  <si>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</si>
  <si>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</si>
  <si>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</si>
  <si>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</si>
  <si>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</si>
  <si>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</si>
  <si>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</si>
  <si>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</si>
  <si>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</si>
  <si>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</si>
  <si>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</si>
  <si>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</si>
  <si>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</si>
  <si>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</si>
  <si>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</si>
  <si>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</si>
  <si>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</si>
  <si>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</si>
  <si>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</si>
  <si>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</si>
  <si>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</si>
  <si>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</si>
  <si>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</si>
  <si>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</si>
  <si>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</si>
  <si>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</si>
  <si>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</si>
  <si>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</si>
  <si>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</si>
  <si>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</si>
  <si>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</si>
  <si>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</si>
  <si>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</si>
  <si>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</si>
  <si>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</si>
  <si>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</si>
  <si>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</si>
  <si>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</si>
  <si>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</si>
  <si>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</si>
  <si>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</si>
  <si>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</si>
  <si>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</si>
  <si>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</si>
  <si>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</si>
  <si>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</si>
  <si>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</si>
  <si>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</si>
  <si>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</si>
  <si>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</si>
  <si>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</si>
  <si>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</si>
  <si>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</si>
  <si>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</si>
  <si>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</si>
  <si>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</si>
  <si>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</si>
  <si>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</si>
  <si>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</si>
  <si>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</si>
  <si>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</si>
  <si>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</si>
  <si>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</si>
  <si>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</si>
  <si>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</si>
  <si>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</si>
  <si>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</si>
  <si>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</si>
  <si>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</si>
  <si>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</si>
  <si>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</si>
  <si>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</si>
  <si>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</si>
  <si>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</si>
  <si>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</si>
  <si>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</si>
  <si>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</si>
  <si>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</si>
  <si>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</si>
  <si>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</si>
  <si>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</si>
  <si>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</si>
  <si>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</si>
  <si>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</si>
  <si>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</si>
  <si>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</si>
  <si>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</si>
  <si>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</si>
  <si>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</si>
  <si>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</si>
  <si>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</si>
  <si>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</si>
  <si>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</si>
  <si>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</si>
  <si>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</si>
  <si>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</si>
  <si>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</si>
  <si>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</si>
  <si>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</si>
  <si>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</si>
  <si>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</si>
  <si>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</si>
  <si>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</si>
  <si>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</si>
  <si>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</si>
  <si>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</si>
  <si>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</si>
  <si>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</si>
  <si>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</si>
  <si>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</si>
  <si>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</si>
  <si>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</si>
  <si>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</si>
  <si>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</si>
  <si>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</si>
  <si>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</si>
  <si>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</si>
  <si>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</si>
  <si>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</si>
  <si>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</si>
  <si>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</si>
  <si>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</si>
  <si>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</si>
  <si>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</si>
  <si>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</si>
  <si>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</si>
  <si>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</si>
  <si>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</si>
  <si>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</si>
  <si>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</si>
  <si>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</si>
  <si>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</si>
  <si>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</si>
  <si>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</si>
  <si>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</si>
  <si>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</si>
  <si>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</si>
  <si>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</si>
  <si>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</si>
  <si>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</si>
  <si>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</si>
  <si>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</si>
  <si>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</si>
  <si>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</si>
  <si>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</si>
  <si>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</si>
  <si>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</si>
  <si>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</si>
  <si>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</si>
  <si>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</si>
  <si>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</si>
  <si>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</si>
  <si>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</si>
  <si>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</si>
  <si>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</si>
  <si>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</si>
  <si>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</si>
  <si>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</si>
  <si>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</si>
  <si>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</si>
  <si>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</si>
  <si>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</si>
  <si>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</si>
  <si>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</si>
  <si>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</si>
  <si>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</si>
  <si>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</si>
  <si>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</si>
  <si>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</si>
  <si>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</si>
  <si>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</si>
  <si>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</si>
  <si>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</si>
  <si>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</si>
  <si>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</si>
  <si>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</si>
  <si>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</si>
  <si>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</si>
  <si>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</si>
  <si>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</si>
  <si>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</si>
  <si>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</si>
  <si>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</si>
  <si>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</si>
  <si>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</si>
  <si>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</si>
  <si>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</si>
  <si>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</si>
  <si>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</si>
  <si>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</si>
  <si>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</si>
  <si>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</si>
  <si>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</si>
  <si>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</si>
  <si>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</si>
  <si>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</si>
  <si>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</si>
  <si>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</si>
  <si>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</si>
  <si>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</si>
  <si>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</si>
  <si>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</si>
  <si>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</si>
  <si>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</si>
  <si>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</si>
  <si>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</si>
  <si>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</si>
  <si>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</si>
  <si>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</si>
  <si>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</si>
  <si>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</si>
  <si>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</si>
  <si>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</si>
  <si>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</si>
  <si>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</si>
  <si>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</si>
  <si>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</si>
  <si>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</si>
  <si>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</si>
  <si>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</si>
  <si>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</si>
  <si>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</si>
  <si>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</si>
  <si>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</si>
  <si>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</si>
  <si>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</si>
  <si>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</si>
  <si>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</si>
  <si>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</si>
  <si>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</si>
  <si>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</si>
  <si>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</si>
  <si>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</si>
  <si>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</si>
  <si>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</si>
  <si>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</si>
  <si>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</si>
  <si>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</si>
  <si>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</si>
  <si>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</si>
  <si>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</si>
  <si>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</si>
  <si>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</si>
  <si>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</si>
  <si>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</si>
  <si>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</si>
  <si>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</si>
  <si>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</si>
  <si>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</si>
  <si>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</si>
  <si>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</si>
  <si>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</si>
  <si>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</si>
  <si>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</si>
  <si>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</si>
  <si>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</si>
  <si>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</si>
  <si>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</si>
  <si>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</si>
  <si>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</si>
  <si>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</si>
  <si>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</si>
  <si>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</si>
  <si>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</si>
  <si>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</si>
  <si>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</si>
  <si>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</si>
  <si>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</si>
  <si>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</si>
  <si>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</si>
  <si>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</si>
  <si>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</si>
  <si>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</si>
  <si>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</si>
  <si>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</si>
  <si>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</si>
  <si>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</si>
  <si>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</si>
  <si>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</si>
  <si>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</si>
  <si>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</si>
  <si>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</si>
  <si>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</si>
  <si>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</si>
  <si>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</si>
  <si>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</si>
  <si>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</si>
  <si>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</si>
  <si>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</si>
  <si>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</si>
  <si>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</si>
  <si>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</si>
  <si>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</si>
  <si>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</si>
  <si>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</si>
  <si>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</si>
  <si>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</si>
  <si>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</si>
  <si>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</si>
  <si>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</si>
  <si>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</si>
  <si>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</si>
  <si>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</si>
  <si>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</si>
  <si>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</si>
  <si>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</si>
  <si>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</si>
  <si>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</si>
  <si>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</si>
  <si>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</si>
  <si>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</si>
  <si>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</si>
  <si>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</si>
  <si>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</si>
  <si>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</si>
  <si>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</si>
  <si>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</si>
  <si>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</si>
  <si>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</si>
  <si>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</si>
  <si>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</si>
  <si>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</si>
  <si>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</si>
  <si>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</si>
  <si>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</si>
  <si>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</si>
  <si>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</si>
  <si>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</si>
  <si>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</si>
  <si>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</si>
  <si>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</si>
  <si>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</si>
  <si>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</si>
  <si>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</si>
  <si>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</si>
  <si>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</si>
  <si>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</si>
  <si>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</si>
  <si>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</si>
  <si>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</si>
  <si>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</si>
  <si>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</si>
  <si>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</si>
  <si>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</si>
  <si>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</si>
  <si>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</si>
  <si>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</si>
  <si>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</si>
  <si>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</si>
  <si>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</si>
  <si>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</si>
  <si>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</si>
  <si>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</si>
  <si>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</si>
  <si>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</si>
  <si>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</si>
  <si>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</si>
  <si>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</si>
  <si>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</si>
  <si>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</si>
  <si>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</si>
  <si>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</si>
  <si>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</si>
  <si>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</si>
  <si>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</si>
  <si>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</si>
  <si>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</si>
  <si>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</si>
  <si>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</si>
  <si>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</si>
  <si>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</si>
  <si>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</si>
  <si>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</si>
  <si>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</si>
  <si>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</si>
  <si>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</si>
  <si>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</si>
  <si>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</si>
  <si>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</si>
  <si>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</si>
  <si>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</si>
  <si>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</si>
  <si>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</si>
  <si>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</si>
  <si>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</si>
  <si>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</si>
  <si>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</si>
  <si>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</si>
  <si>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</si>
  <si>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</si>
  <si>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</si>
  <si>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</si>
  <si>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</si>
  <si>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</si>
  <si>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</si>
  <si>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</si>
  <si>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</si>
  <si>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</si>
  <si>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</si>
  <si>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</si>
  <si>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</si>
  <si>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</si>
  <si>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</si>
  <si>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</si>
  <si>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</si>
  <si>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</si>
  <si>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</si>
  <si>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</si>
  <si>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</si>
  <si>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</si>
  <si>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</si>
  <si>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</si>
  <si>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</si>
  <si>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</si>
  <si>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</si>
  <si>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</si>
  <si>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</si>
  <si>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</si>
  <si>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</si>
  <si>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</si>
  <si>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</si>
  <si>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</si>
  <si>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</si>
  <si>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</si>
  <si>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</si>
  <si>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</si>
  <si>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</si>
  <si>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</si>
  <si>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</si>
  <si>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</si>
  <si>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</si>
  <si>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</si>
  <si>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</si>
  <si>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</si>
  <si>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</si>
  <si>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</si>
  <si>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</si>
  <si>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</si>
  <si>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</si>
  <si>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</si>
  <si>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</si>
  <si>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</si>
  <si>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</si>
  <si>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</si>
  <si>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</si>
  <si>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</si>
  <si>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</si>
  <si>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</si>
  <si>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</si>
  <si>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</si>
  <si>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</si>
  <si>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</si>
  <si>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</si>
  <si>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</si>
  <si>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</si>
  <si>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</si>
  <si>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</si>
  <si>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</si>
  <si>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</si>
  <si>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</si>
  <si>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</si>
  <si>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</si>
  <si>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</si>
  <si>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</si>
  <si>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</si>
  <si>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</si>
  <si>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</si>
  <si>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</si>
  <si>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</si>
  <si>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</si>
  <si>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</si>
  <si>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</si>
  <si>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</si>
  <si>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</si>
  <si>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</si>
  <si>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</si>
  <si>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</si>
  <si>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</si>
  <si>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</si>
  <si>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</si>
  <si>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</si>
  <si>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</si>
  <si>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</si>
  <si>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</si>
  <si>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</si>
  <si>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</si>
  <si>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</si>
  <si>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</si>
  <si>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</si>
  <si>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</si>
  <si>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</si>
  <si>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</si>
  <si>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</si>
  <si>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</si>
  <si>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</si>
  <si>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</si>
  <si>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</si>
  <si>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</si>
  <si>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</si>
  <si>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</si>
  <si>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</si>
  <si>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</si>
  <si>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</si>
  <si>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</si>
  <si>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</si>
  <si>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</si>
  <si>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</si>
  <si>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</si>
  <si>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</si>
  <si>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</si>
  <si>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</si>
  <si>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</si>
  <si>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</si>
  <si>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</si>
  <si>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</si>
  <si>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</si>
  <si>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</si>
  <si>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</si>
  <si>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</si>
  <si>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</si>
  <si>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</si>
  <si>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</si>
  <si>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</si>
  <si>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</si>
  <si>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</si>
  <si>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</si>
  <si>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</si>
  <si>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</si>
  <si>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</si>
  <si>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</si>
  <si>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</si>
  <si>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</si>
  <si>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</si>
  <si>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</si>
  <si>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</si>
  <si>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</si>
  <si>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</si>
  <si>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</si>
  <si>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</si>
  <si>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</si>
  <si>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</si>
  <si>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</si>
  <si>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</si>
  <si>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</si>
  <si>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</si>
  <si>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</si>
  <si>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</si>
  <si>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</si>
  <si>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</si>
  <si>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</si>
  <si>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</si>
  <si>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</si>
  <si>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</si>
  <si>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</si>
  <si>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</si>
  <si>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</si>
  <si>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</si>
  <si>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</si>
  <si>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</si>
  <si>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</si>
  <si>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</si>
  <si>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</si>
  <si>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</si>
  <si>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</si>
  <si>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</si>
  <si>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</si>
  <si>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</si>
  <si>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</si>
  <si>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</si>
  <si>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</si>
  <si>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</si>
  <si>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</si>
  <si>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</si>
  <si>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</si>
  <si>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</si>
  <si>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</si>
  <si>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</si>
  <si>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</si>
  <si>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</si>
  <si>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</si>
  <si>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</si>
  <si>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</si>
  <si>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</si>
  <si>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</si>
  <si>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</si>
  <si>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</si>
  <si>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</si>
  <si>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</si>
  <si>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</si>
  <si>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</si>
  <si>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</si>
  <si>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</si>
  <si>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</si>
  <si>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</si>
  <si>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</si>
  <si>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</si>
  <si>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</si>
  <si>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</si>
  <si>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</si>
  <si>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</si>
  <si>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</si>
  <si>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</si>
  <si>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</si>
  <si>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</si>
  <si>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</si>
  <si>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</si>
  <si>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</si>
  <si>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</si>
  <si>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</si>
  <si>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</si>
  <si>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</si>
  <si>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</si>
  <si>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</si>
  <si>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</si>
  <si>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</si>
  <si>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</si>
  <si>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</si>
  <si>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</si>
  <si>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</si>
  <si>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</si>
  <si>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</si>
  <si>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</si>
  <si>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</si>
  <si>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</si>
  <si>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</si>
  <si>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</si>
  <si>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</si>
  <si>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</si>
  <si>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</si>
  <si>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</si>
  <si>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</si>
  <si>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</si>
  <si>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</si>
  <si>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</si>
  <si>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</si>
  <si>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</si>
  <si>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</si>
  <si>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</si>
  <si>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</si>
  <si>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</si>
  <si>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</si>
  <si>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</si>
  <si>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</si>
  <si>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</si>
  <si>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</si>
  <si>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</si>
  <si>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</si>
  <si>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</si>
  <si>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</si>
  <si>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</si>
  <si>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</si>
  <si>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</si>
  <si>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</si>
  <si>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</si>
  <si>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</si>
  <si>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</si>
  <si>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</si>
  <si>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</si>
  <si>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</si>
  <si>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</si>
  <si>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</si>
  <si>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</si>
  <si>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</si>
  <si>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</si>
  <si>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</si>
  <si>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</si>
  <si>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</si>
  <si>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</si>
  <si>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</si>
  <si>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</si>
  <si>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</si>
  <si>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</si>
  <si>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</si>
  <si>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</si>
  <si>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</si>
  <si>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</si>
  <si>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</si>
  <si>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</si>
  <si>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</si>
  <si>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</si>
  <si>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</si>
  <si>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</si>
  <si>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</si>
  <si>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</si>
  <si>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</si>
  <si>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</si>
  <si>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</si>
  <si>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</si>
  <si>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</si>
  <si>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</si>
  <si>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</si>
  <si>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</si>
  <si>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</si>
  <si>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</si>
  <si>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</si>
  <si>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</si>
  <si>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</si>
  <si>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</si>
  <si>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</si>
  <si>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</si>
  <si>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</si>
  <si>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</si>
  <si>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</si>
  <si>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</si>
  <si>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</si>
  <si>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</si>
  <si>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</si>
  <si>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</si>
  <si>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</si>
  <si>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</si>
  <si>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</si>
  <si>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</si>
  <si>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</si>
  <si>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</si>
  <si>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</si>
  <si>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</si>
  <si>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</si>
  <si>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</si>
  <si>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</si>
  <si>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</si>
  <si>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</si>
  <si>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</si>
  <si>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</si>
  <si>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</si>
  <si>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</si>
  <si>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</si>
  <si>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</si>
  <si>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</si>
  <si>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</si>
  <si>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</si>
  <si>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</si>
  <si>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</si>
  <si>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</si>
  <si>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</si>
  <si>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</si>
  <si>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</si>
  <si>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</si>
  <si>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</si>
  <si>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</si>
  <si>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</si>
  <si>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</si>
  <si>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</si>
  <si>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</si>
  <si>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</si>
  <si>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</si>
  <si>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</si>
  <si>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</si>
  <si>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</si>
  <si>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</si>
  <si>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</si>
  <si>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</si>
  <si>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</si>
  <si>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</si>
  <si>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</si>
  <si>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</si>
  <si>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</si>
  <si>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</si>
  <si>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</si>
  <si>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</si>
  <si>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</si>
  <si>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</si>
  <si>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</si>
  <si>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</si>
  <si>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</si>
  <si>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</si>
  <si>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</si>
  <si>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</si>
  <si>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</si>
  <si>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</si>
  <si>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</si>
  <si>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</si>
  <si>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</si>
  <si>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</si>
  <si>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</si>
  <si>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</si>
  <si>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</si>
  <si>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</si>
  <si>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</si>
  <si>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</si>
  <si>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</si>
  <si>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</si>
  <si>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</si>
  <si>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</si>
  <si>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</si>
  <si>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</si>
  <si>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</si>
  <si>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</si>
  <si>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</si>
  <si>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</si>
  <si>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</si>
  <si>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</si>
  <si>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</si>
  <si>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</si>
  <si>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</si>
  <si>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</si>
  <si>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</si>
  <si>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</si>
  <si>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</si>
  <si>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</si>
  <si>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</si>
  <si>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</si>
  <si>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</si>
  <si>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</si>
  <si>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</si>
  <si>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</si>
  <si>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</si>
  <si>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</si>
  <si>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</si>
  <si>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</si>
  <si>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</si>
  <si>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</si>
  <si>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</si>
  <si>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</si>
  <si>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</si>
  <si>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</si>
  <si>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</si>
  <si>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</si>
  <si>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</si>
  <si>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</si>
  <si>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</si>
  <si>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</si>
  <si>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</si>
  <si>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</si>
  <si>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</si>
  <si>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</si>
  <si>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</si>
  <si>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</si>
  <si>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</si>
  <si>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</si>
  <si>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</si>
  <si>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</si>
  <si>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</si>
  <si>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</si>
  <si>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</si>
  <si>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</si>
  <si>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</si>
  <si>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</si>
  <si>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</si>
  <si>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</si>
  <si>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</si>
  <si>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</si>
  <si>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</si>
  <si>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</si>
  <si>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</si>
  <si>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</si>
  <si>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</si>
  <si>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</si>
  <si>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</si>
  <si>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</si>
  <si>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</si>
  <si>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</si>
  <si>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</si>
  <si>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</si>
  <si>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</si>
  <si>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</si>
  <si>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</si>
  <si>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</si>
  <si>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</si>
  <si>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</si>
  <si>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</si>
  <si>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</si>
  <si>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</si>
  <si>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</si>
  <si>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</si>
  <si>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</si>
  <si>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</si>
  <si>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</si>
  <si>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</si>
  <si>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</si>
  <si>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</si>
  <si>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</si>
  <si>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</si>
  <si>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</si>
  <si>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</si>
  <si>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</si>
  <si>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</si>
  <si>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</si>
  <si>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</si>
  <si>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</si>
  <si>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</si>
  <si>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</si>
  <si>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</si>
  <si>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</si>
  <si>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</si>
  <si>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</si>
  <si>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</si>
  <si>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</si>
  <si>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</si>
  <si>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</si>
  <si>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</si>
  <si>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</si>
  <si>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</si>
  <si>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</si>
  <si>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</si>
  <si>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</si>
  <si>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</si>
  <si>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</si>
  <si>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</si>
  <si>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</si>
  <si>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</si>
  <si>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</si>
  <si>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</si>
  <si>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</si>
  <si>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</si>
  <si>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</si>
  <si>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</si>
  <si>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</si>
  <si>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</si>
  <si>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</si>
  <si>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</si>
  <si>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</si>
  <si>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</si>
  <si>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</si>
  <si>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</si>
  <si>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</si>
  <si>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</si>
  <si>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</si>
  <si>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</si>
  <si>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</si>
  <si>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</si>
  <si>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</si>
  <si>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</si>
  <si>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</si>
  <si>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</si>
  <si>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</si>
  <si>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</si>
  <si>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</si>
  <si>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</si>
  <si>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</si>
  <si>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</si>
  <si>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</si>
  <si>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</si>
  <si>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</si>
  <si>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</si>
  <si>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</si>
  <si>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</si>
  <si>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</si>
  <si>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</si>
  <si>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</si>
  <si>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</si>
  <si>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</si>
  <si>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</si>
  <si>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</si>
  <si>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</si>
  <si>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</si>
  <si>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</si>
  <si>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</si>
  <si>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</si>
  <si>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</si>
  <si>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</si>
  <si>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</si>
  <si>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</si>
  <si>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</si>
  <si>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</si>
  <si>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</si>
  <si>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</si>
  <si>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</si>
  <si>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</si>
  <si>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</si>
  <si>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</si>
  <si>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</si>
  <si>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</si>
  <si>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</si>
  <si>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</si>
  <si>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</si>
  <si>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</si>
  <si>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</si>
  <si>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</si>
  <si>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</si>
  <si>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</si>
  <si>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</si>
  <si>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</si>
  <si>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</si>
  <si>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</si>
  <si>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</si>
  <si>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</si>
  <si>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</si>
  <si>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</si>
  <si>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</si>
  <si>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</si>
  <si>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</si>
  <si>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</si>
  <si>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</si>
  <si>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</si>
  <si>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</si>
  <si>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</si>
  <si>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</si>
  <si>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</si>
  <si>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</si>
  <si>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</si>
  <si>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</si>
  <si>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</si>
  <si>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</si>
  <si>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</si>
  <si>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</si>
  <si>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</si>
  <si>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</si>
  <si>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</si>
  <si>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</si>
  <si>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</si>
  <si>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</si>
  <si>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</si>
  <si>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</si>
  <si>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</si>
  <si>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</si>
  <si>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</si>
  <si>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</si>
  <si>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</si>
  <si>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</si>
  <si>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</si>
  <si>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</si>
  <si>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</si>
  <si>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</si>
  <si>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</si>
  <si>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</si>
  <si>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</si>
  <si>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</si>
  <si>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</si>
  <si>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</si>
  <si>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</si>
  <si>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</si>
  <si>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</si>
  <si>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</si>
  <si>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</si>
  <si>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</si>
  <si>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</si>
  <si>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</si>
  <si>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</si>
  <si>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</si>
  <si>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</si>
  <si>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</si>
  <si>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</si>
  <si>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</si>
  <si>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</si>
  <si>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</si>
  <si>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</si>
  <si>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</si>
  <si>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</si>
  <si>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</si>
  <si>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</si>
  <si>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</si>
  <si>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</si>
  <si>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</si>
  <si>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</si>
  <si>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</si>
  <si>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</si>
  <si>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</si>
  <si>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</si>
  <si>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</si>
  <si>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</si>
  <si>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</si>
  <si>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</si>
  <si>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</si>
  <si>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</si>
  <si>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</si>
  <si>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</si>
  <si>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</si>
  <si>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</si>
  <si>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</si>
  <si>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</si>
  <si>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</si>
  <si>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</si>
  <si>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</si>
  <si>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</si>
  <si>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</si>
  <si>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</si>
  <si>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</si>
  <si>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</si>
  <si>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</si>
  <si>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</si>
  <si>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</si>
  <si>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</si>
  <si>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</si>
  <si>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</si>
  <si>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</si>
  <si>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</si>
  <si>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</si>
  <si>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</si>
  <si>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</si>
  <si>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</si>
  <si>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</si>
  <si>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</si>
  <si>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</si>
  <si>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</si>
  <si>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</si>
  <si>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</si>
  <si>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</si>
  <si>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</si>
  <si>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</si>
  <si>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</si>
  <si>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</si>
  <si>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</si>
  <si>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</si>
  <si>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</si>
  <si>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</si>
  <si>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</si>
  <si>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</si>
  <si>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</si>
  <si>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</si>
  <si>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</si>
  <si>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</si>
  <si>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</si>
  <si>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</si>
  <si>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</si>
  <si>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</si>
  <si>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</si>
  <si>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</si>
  <si>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</si>
  <si>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</si>
  <si>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</si>
  <si>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</si>
  <si>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</si>
  <si>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</si>
  <si>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</si>
  <si>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</si>
  <si>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</si>
  <si>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</si>
  <si>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</si>
  <si>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</si>
  <si>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</si>
  <si>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</si>
  <si>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</si>
  <si>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</si>
  <si>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</si>
  <si>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</si>
  <si>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</si>
  <si>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</si>
  <si>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</si>
  <si>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</si>
  <si>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</si>
  <si>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</si>
  <si>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</si>
  <si>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</si>
  <si>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</si>
  <si>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</si>
  <si>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</si>
  <si>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</si>
  <si>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</si>
  <si>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</si>
  <si>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</si>
  <si>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</si>
  <si>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</si>
  <si>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</si>
  <si>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</si>
  <si>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</si>
  <si>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</si>
  <si>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</si>
  <si>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</si>
  <si>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</si>
  <si>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</si>
  <si>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</si>
  <si>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</si>
  <si>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</si>
  <si>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</si>
  <si>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</si>
  <si>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</si>
  <si>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</si>
  <si>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</si>
  <si>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</si>
  <si>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</si>
  <si>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</si>
  <si>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</si>
  <si>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</si>
  <si>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</si>
  <si>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</si>
  <si>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</si>
  <si>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</si>
  <si>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</si>
  <si>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</si>
  <si>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</si>
  <si>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</si>
  <si>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</si>
  <si>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</si>
  <si>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</si>
  <si>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</si>
  <si>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</si>
  <si>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</si>
  <si>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</si>
  <si>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</si>
  <si>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</si>
  <si>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</si>
  <si>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</si>
  <si>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</si>
  <si>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</si>
  <si>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</si>
  <si>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</si>
  <si>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</si>
  <si>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</si>
  <si>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</si>
  <si>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</si>
  <si>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</si>
  <si>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</si>
  <si>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</si>
  <si>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</si>
  <si>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</si>
  <si>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</si>
  <si>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</si>
  <si>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</si>
  <si>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</si>
  <si>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</si>
  <si>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</si>
  <si>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</si>
  <si>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</si>
  <si>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</si>
  <si>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</si>
  <si>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</si>
  <si>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</si>
  <si>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</si>
  <si>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</si>
  <si>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</si>
  <si>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</si>
  <si>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</si>
  <si>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</si>
  <si>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</si>
  <si>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</si>
  <si>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</si>
  <si>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</si>
  <si>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</si>
  <si>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</si>
  <si>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</si>
  <si>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</si>
  <si>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</si>
  <si>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</si>
  <si>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</si>
  <si>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</si>
  <si>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</si>
  <si>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</si>
  <si>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</si>
  <si>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</si>
  <si>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</si>
  <si>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</si>
  <si>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</si>
  <si>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</si>
  <si>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</si>
  <si>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</si>
  <si>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</si>
  <si>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</si>
  <si>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</si>
  <si>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</si>
  <si>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</si>
  <si>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</si>
  <si>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</si>
  <si>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</si>
  <si>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</si>
  <si>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</si>
  <si>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</si>
  <si>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</si>
  <si>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</si>
  <si>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</si>
  <si>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</si>
  <si>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</si>
  <si>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</si>
  <si>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</si>
  <si>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</si>
  <si>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</si>
  <si>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</si>
  <si>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</si>
  <si>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</si>
  <si>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</si>
  <si>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</si>
  <si>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</si>
  <si>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</si>
  <si>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</si>
  <si>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</si>
  <si>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</si>
  <si>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</si>
  <si>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</si>
  <si>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</si>
  <si>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</si>
  <si>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</si>
  <si>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</si>
  <si>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</si>
  <si>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</si>
  <si>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</si>
  <si>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</si>
  <si>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</si>
  <si>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</si>
  <si>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</si>
  <si>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</si>
  <si>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</si>
  <si>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</si>
  <si>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</si>
  <si>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</si>
  <si>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</si>
  <si>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</si>
  <si>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</si>
  <si>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</si>
  <si>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</si>
  <si>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</si>
  <si>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</si>
  <si>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</si>
  <si>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</si>
  <si>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</si>
  <si>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</si>
  <si>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</si>
  <si>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</si>
  <si>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</si>
  <si>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</si>
  <si>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</si>
  <si>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</si>
  <si>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</si>
  <si>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</si>
  <si>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</si>
  <si>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</si>
  <si>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</si>
  <si>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</si>
  <si>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</si>
  <si>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</si>
  <si>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</si>
  <si>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</si>
  <si>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</si>
  <si>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</si>
  <si>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</si>
  <si>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</si>
  <si>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</si>
  <si>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</si>
  <si>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</si>
  <si>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</si>
  <si>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</si>
  <si>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</si>
  <si>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</si>
  <si>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</si>
  <si>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</si>
  <si>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</si>
  <si>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</si>
  <si>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</si>
  <si>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</si>
  <si>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</si>
  <si>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</si>
  <si>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</si>
  <si>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</si>
  <si>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</si>
  <si>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</si>
  <si>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</si>
  <si>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</si>
  <si>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</si>
  <si>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</si>
  <si>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</si>
  <si>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</si>
  <si>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</si>
  <si>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</si>
  <si>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</si>
  <si>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</si>
  <si>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</si>
  <si>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</si>
  <si>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</si>
  <si>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</si>
  <si>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</si>
  <si>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</si>
  <si>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</si>
  <si>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</si>
  <si>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</si>
  <si>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</si>
  <si>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</si>
  <si>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</si>
  <si>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</si>
  <si>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</si>
  <si>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</si>
  <si>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</si>
  <si>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</si>
  <si>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</si>
  <si>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</si>
  <si>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</si>
  <si>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</si>
  <si>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</si>
  <si>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</si>
  <si>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</si>
  <si>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</si>
  <si>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</si>
  <si>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</si>
  <si>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</si>
  <si>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</si>
  <si>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</si>
  <si>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</si>
  <si>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</si>
  <si>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</si>
  <si>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</si>
  <si>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</si>
  <si>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</si>
  <si>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</si>
  <si>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</si>
  <si>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</si>
  <si>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</si>
  <si>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</si>
  <si>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</si>
  <si>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</si>
  <si>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</si>
  <si>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</si>
  <si>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</si>
  <si>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</si>
  <si>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</si>
  <si>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</si>
  <si>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</si>
  <si>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</si>
  <si>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</si>
  <si>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</si>
  <si>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</si>
  <si>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</si>
  <si>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</si>
  <si>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</si>
  <si>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</si>
  <si>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</si>
  <si>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</si>
  <si>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</si>
  <si>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</si>
  <si>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</si>
  <si>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</si>
  <si>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</si>
  <si>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</si>
  <si>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</si>
  <si>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</si>
  <si>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</si>
  <si>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</si>
  <si>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</si>
  <si>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</si>
  <si>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</si>
  <si>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</si>
  <si>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</si>
  <si>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</si>
  <si>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</si>
  <si>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</si>
  <si>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</si>
  <si>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</si>
  <si>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</si>
  <si>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</si>
  <si>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</si>
  <si>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</si>
  <si>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</si>
  <si>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</si>
  <si>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</si>
  <si>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</si>
  <si>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</si>
  <si>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</si>
  <si>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</si>
  <si>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</si>
  <si>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</si>
  <si>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</si>
  <si>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</si>
  <si>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</si>
  <si>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</si>
  <si>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</si>
  <si>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</si>
  <si>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</si>
  <si>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</si>
  <si>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</si>
  <si>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</si>
  <si>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</si>
  <si>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</si>
  <si>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</si>
  <si>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</si>
  <si>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</si>
  <si>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</si>
  <si>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</si>
  <si>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</si>
  <si>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</si>
  <si>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</si>
  <si>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</si>
  <si>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</si>
  <si>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</si>
  <si>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</si>
  <si>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</si>
  <si>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</si>
  <si>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</si>
  <si>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</si>
  <si>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</si>
  <si>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</si>
  <si>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</si>
  <si>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</si>
  <si>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</si>
  <si>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</si>
  <si>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</si>
  <si>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</si>
  <si>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</si>
  <si>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</si>
  <si>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</si>
  <si>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</si>
  <si>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</si>
  <si>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</si>
  <si>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</si>
  <si>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</si>
  <si>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</si>
  <si>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</si>
  <si>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</si>
  <si>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</si>
  <si>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</si>
  <si>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</si>
  <si>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</si>
  <si>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</si>
  <si>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</si>
  <si>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</si>
  <si>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</si>
  <si>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</si>
  <si>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</si>
  <si>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</si>
  <si>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</si>
  <si>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</si>
  <si>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</si>
  <si>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</si>
  <si>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</si>
  <si>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</si>
  <si>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</si>
  <si>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</si>
  <si>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</si>
  <si>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</si>
  <si>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</si>
  <si>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</si>
  <si>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</si>
  <si>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</si>
  <si>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</si>
  <si>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</si>
  <si>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</si>
  <si>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</si>
  <si>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</si>
  <si>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</si>
  <si>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</si>
  <si>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</si>
  <si>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</si>
  <si>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</si>
  <si>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</si>
  <si>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</si>
  <si>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</si>
  <si>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</si>
  <si>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</si>
  <si>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</si>
  <si>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</si>
  <si>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</si>
  <si>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</si>
  <si>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</si>
  <si>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</si>
  <si>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</si>
  <si>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</si>
  <si>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</si>
  <si>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</si>
  <si>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</si>
  <si>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</si>
  <si>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</si>
  <si>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</si>
  <si>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</si>
  <si>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</si>
  <si>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</si>
  <si>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</si>
  <si>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</si>
  <si>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</si>
  <si>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</si>
  <si>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</si>
  <si>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</si>
  <si>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</si>
  <si>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</si>
  <si>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</si>
  <si>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</si>
  <si>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</si>
  <si>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</si>
  <si>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</si>
  <si>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</si>
  <si>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</si>
  <si>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</si>
  <si>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</si>
  <si>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</si>
  <si>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</si>
  <si>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</si>
  <si>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</si>
  <si>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</si>
  <si>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</si>
  <si>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</si>
  <si>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</si>
  <si>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</si>
  <si>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</si>
  <si>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</si>
  <si>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</si>
  <si>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</si>
  <si>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</si>
  <si>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</si>
  <si>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</si>
  <si>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</si>
  <si>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</si>
  <si>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</si>
  <si>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</si>
  <si>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</si>
  <si>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</si>
  <si>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</si>
  <si>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</si>
  <si>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</si>
  <si>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</si>
  <si>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</si>
  <si>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</si>
  <si>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</si>
  <si>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</si>
  <si>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</si>
  <si>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</si>
  <si>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</si>
  <si>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</si>
  <si>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</si>
  <si>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</si>
  <si>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</si>
  <si>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</si>
  <si>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</si>
  <si>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</si>
  <si>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</si>
  <si>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</si>
  <si>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</si>
  <si>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</si>
  <si>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</si>
  <si>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</si>
  <si>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</si>
  <si>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</si>
  <si>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</si>
  <si>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</si>
  <si>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</si>
  <si>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</si>
  <si>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</si>
  <si>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</si>
  <si>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</si>
  <si>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</si>
  <si>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</si>
  <si>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</si>
  <si>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</si>
  <si>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</si>
  <si>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</si>
  <si>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</si>
  <si>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</si>
  <si>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</si>
  <si>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</si>
  <si>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</si>
  <si>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</si>
  <si>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</si>
  <si>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</si>
  <si>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</si>
  <si>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</si>
  <si>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</si>
  <si>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</si>
  <si>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</si>
  <si>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</si>
  <si>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</si>
  <si>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</si>
  <si>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</si>
  <si>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</si>
  <si>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</si>
  <si>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</si>
  <si>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</si>
  <si>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</si>
  <si>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</si>
  <si>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</si>
  <si>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</si>
  <si>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</si>
  <si>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</si>
  <si>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</si>
  <si>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</si>
  <si>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</si>
  <si>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</si>
  <si>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</si>
  <si>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</si>
  <si>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</si>
  <si>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</si>
  <si>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</si>
  <si>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</si>
  <si>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</si>
  <si>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</si>
  <si>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</si>
  <si>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</si>
  <si>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</si>
  <si>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</si>
  <si>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</si>
  <si>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</si>
  <si>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</si>
  <si>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</si>
  <si>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</si>
  <si>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</si>
  <si>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</si>
  <si>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</si>
  <si>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</si>
  <si>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</si>
  <si>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</si>
  <si>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</si>
  <si>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</si>
  <si>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</si>
  <si>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</si>
  <si>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</si>
  <si>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</si>
  <si>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</si>
  <si>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</si>
  <si>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</si>
  <si>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</si>
  <si>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</si>
  <si>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</si>
  <si>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</si>
  <si>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</si>
  <si>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</si>
  <si>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</si>
  <si>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</si>
  <si>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</si>
  <si>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</si>
  <si>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</si>
  <si>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</si>
  <si>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</si>
  <si>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</si>
  <si>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</si>
  <si>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</si>
  <si>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</si>
  <si>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</si>
  <si>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</si>
  <si>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</si>
  <si>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</si>
  <si>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</si>
  <si>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</si>
  <si>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</si>
  <si>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</si>
  <si>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</si>
  <si>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</si>
  <si>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</si>
  <si>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</si>
  <si>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</si>
  <si>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</si>
  <si>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</si>
  <si>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</si>
  <si>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</si>
  <si>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</si>
  <si>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</si>
  <si>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</si>
  <si>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</si>
  <si>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</si>
  <si>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</si>
  <si>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</si>
  <si>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</si>
  <si>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</si>
  <si>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</si>
  <si>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</si>
  <si>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</si>
  <si>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</si>
  <si>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</si>
  <si>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</si>
  <si>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</si>
  <si>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</si>
  <si>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</si>
  <si>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</si>
  <si>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</si>
  <si>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</si>
  <si>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</si>
  <si>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</si>
  <si>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</si>
  <si>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</si>
  <si>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</si>
  <si>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</si>
  <si>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</si>
  <si>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</si>
  <si>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</si>
  <si>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</si>
  <si>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</si>
  <si>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</si>
  <si>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</si>
  <si>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</si>
  <si>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</si>
  <si>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</si>
  <si>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</si>
  <si>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</si>
  <si>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</si>
  <si>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</si>
  <si>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</si>
  <si>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</si>
  <si>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</si>
  <si>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</si>
  <si>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</si>
  <si>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</si>
  <si>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</si>
  <si>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</si>
  <si>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</si>
  <si>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</si>
  <si>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</si>
  <si>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</si>
  <si>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</si>
  <si>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</si>
  <si>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</si>
  <si>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</si>
  <si>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</si>
  <si>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</si>
  <si>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</si>
  <si>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</si>
  <si>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</si>
  <si>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</si>
  <si>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</si>
  <si>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</si>
  <si>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</si>
  <si>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</si>
  <si>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</si>
  <si>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</si>
  <si>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</si>
  <si>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</si>
  <si>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</si>
  <si>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</si>
  <si>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</si>
  <si>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</si>
  <si>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</si>
  <si>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</si>
  <si>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</si>
  <si>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</si>
  <si>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</si>
  <si>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</si>
  <si>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</si>
  <si>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</si>
  <si>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</si>
  <si>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</si>
  <si>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</si>
  <si>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</si>
  <si>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</si>
  <si>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</si>
  <si>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</si>
  <si>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</si>
  <si>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</si>
  <si>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</si>
  <si>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</si>
  <si>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</si>
  <si>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</si>
  <si>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</si>
  <si>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</si>
  <si>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</si>
  <si>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</si>
  <si>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</si>
  <si>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</si>
  <si>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</si>
  <si>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</si>
  <si>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</si>
  <si>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</si>
  <si>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</si>
  <si>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</si>
  <si>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</si>
  <si>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</si>
  <si>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</si>
  <si>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</si>
  <si>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</si>
  <si>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</si>
  <si>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</si>
  <si>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</si>
  <si>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</si>
  <si>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</si>
  <si>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</si>
  <si>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</si>
  <si>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</si>
  <si>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</si>
  <si>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</si>
  <si>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</si>
  <si>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</si>
  <si>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</si>
  <si>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</si>
  <si>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</si>
  <si>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</si>
  <si>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</si>
  <si>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</si>
  <si>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</si>
  <si>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</si>
  <si>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</si>
  <si>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</si>
  <si>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</si>
  <si>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</si>
  <si>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</si>
  <si>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</si>
  <si>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</si>
  <si>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</si>
  <si>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</si>
  <si>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</si>
  <si>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</si>
  <si>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</si>
  <si>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</si>
  <si>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</si>
  <si>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</si>
  <si>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</si>
  <si>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</si>
  <si>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</si>
  <si>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</si>
  <si>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</si>
  <si>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</si>
  <si>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</si>
  <si>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</si>
  <si>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</si>
  <si>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</si>
  <si>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</si>
  <si>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</si>
  <si>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</si>
  <si>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</si>
  <si>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</si>
  <si>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</si>
  <si>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</si>
  <si>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</si>
  <si>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</si>
  <si>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</si>
  <si>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</si>
  <si>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</si>
  <si>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</si>
  <si>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</si>
  <si>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</si>
  <si>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</si>
  <si>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</si>
  <si>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</si>
  <si>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</si>
  <si>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</si>
  <si>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</si>
  <si>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</si>
  <si>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</si>
  <si>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</si>
  <si>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</si>
  <si>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</si>
  <si>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</si>
  <si>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</si>
  <si>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</si>
  <si>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</si>
  <si>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</si>
  <si>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</si>
  <si>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</si>
  <si>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</si>
  <si>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</si>
  <si>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</si>
  <si>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</si>
  <si>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</si>
  <si>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</si>
  <si>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</si>
  <si>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</si>
  <si>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</si>
  <si>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</si>
  <si>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</si>
  <si>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</si>
  <si>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</si>
  <si>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</si>
  <si>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</si>
  <si>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</si>
  <si>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</si>
  <si>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</si>
  <si>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</si>
  <si>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</si>
  <si>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</si>
  <si>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</si>
  <si>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</si>
  <si>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</si>
  <si>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</si>
  <si>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</si>
  <si>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</si>
  <si>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</si>
  <si>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</si>
  <si>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</si>
  <si>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</si>
  <si>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</si>
  <si>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</si>
  <si>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</si>
  <si>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</si>
  <si>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</si>
  <si>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</si>
  <si>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</si>
  <si>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</si>
  <si>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</si>
  <si>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</si>
  <si>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</si>
  <si>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</si>
  <si>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</si>
  <si>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</si>
  <si>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</si>
  <si>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</si>
  <si>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</si>
  <si>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</si>
  <si>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</si>
  <si>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</si>
  <si>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</si>
  <si>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</si>
  <si>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</si>
  <si>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</si>
  <si>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</si>
  <si>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</si>
  <si>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</si>
  <si>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</si>
  <si>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</si>
  <si>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</si>
  <si>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</si>
  <si>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</si>
  <si>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</si>
  <si>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</si>
  <si>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</si>
  <si>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</si>
  <si>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</si>
  <si>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</si>
  <si>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</si>
  <si>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</si>
  <si>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</si>
  <si>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</si>
  <si>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</si>
  <si>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</si>
  <si>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</si>
  <si>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</si>
  <si>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</si>
  <si>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</si>
  <si>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</si>
  <si>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</si>
  <si>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</si>
  <si>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</si>
  <si>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</si>
  <si>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</si>
  <si>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</si>
  <si>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</si>
  <si>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</si>
  <si>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</si>
  <si>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</si>
  <si>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</si>
  <si>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</si>
  <si>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</si>
  <si>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</si>
  <si>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</si>
  <si>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</si>
  <si>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</si>
  <si>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</si>
  <si>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</si>
  <si>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</si>
  <si>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</si>
  <si>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</si>
  <si>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</si>
  <si>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</si>
  <si>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</si>
  <si>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</si>
  <si>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</si>
  <si>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</si>
  <si>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</si>
  <si>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</si>
  <si>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</si>
  <si>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</si>
  <si>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</si>
  <si>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</si>
  <si>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</si>
  <si>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</si>
  <si>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</si>
  <si>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</si>
  <si>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</si>
  <si>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</si>
  <si>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</si>
  <si>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</si>
  <si>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</si>
  <si>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</si>
  <si>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</si>
  <si>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</si>
  <si>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</si>
  <si>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</si>
  <si>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</si>
  <si>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</si>
  <si>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</si>
  <si>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</si>
  <si>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</si>
  <si>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</si>
  <si>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</si>
  <si>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</si>
  <si>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</si>
  <si>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</si>
  <si>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</si>
  <si>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</si>
  <si>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</si>
  <si>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</si>
  <si>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</si>
  <si>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</si>
  <si>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</si>
  <si>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</si>
  <si>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</si>
  <si>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</si>
  <si>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</si>
  <si>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</si>
  <si>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</si>
  <si>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</si>
  <si>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</si>
  <si>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</si>
  <si>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</si>
  <si>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</si>
  <si>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</si>
  <si>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</si>
  <si>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</si>
  <si>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</si>
  <si>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</si>
  <si>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</si>
  <si>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</si>
  <si>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</si>
  <si>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</si>
  <si>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</si>
  <si>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</si>
  <si>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</si>
  <si>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</si>
  <si>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</si>
  <si>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</si>
  <si>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</si>
  <si>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</si>
  <si>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</si>
  <si>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</si>
  <si>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</si>
  <si>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</si>
  <si>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</si>
  <si>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</si>
  <si>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</si>
  <si>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</si>
  <si>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</si>
  <si>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</si>
  <si>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</si>
  <si>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</si>
  <si>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</si>
  <si>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</si>
  <si>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</si>
  <si>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</si>
  <si>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</si>
  <si>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</si>
  <si>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</si>
  <si>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</si>
  <si>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</si>
  <si>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</si>
  <si>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</si>
  <si>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</si>
  <si>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</si>
  <si>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</si>
  <si>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</si>
  <si>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</si>
  <si>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</si>
  <si>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</si>
  <si>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</si>
  <si>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</si>
  <si>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</si>
  <si>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</si>
  <si>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</si>
  <si>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</si>
  <si>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</si>
  <si>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</si>
  <si>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</si>
  <si>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</si>
  <si>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</si>
  <si>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</si>
  <si>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</si>
  <si>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</si>
  <si>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</si>
  <si>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</si>
  <si>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</si>
  <si>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</si>
  <si>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</si>
  <si>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</si>
  <si>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</si>
  <si>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</si>
  <si>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</si>
  <si>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</si>
  <si>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</si>
  <si>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</si>
  <si>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</si>
  <si>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</si>
  <si>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</si>
  <si>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</si>
  <si>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</si>
  <si>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</si>
  <si>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</si>
  <si>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</si>
  <si>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</si>
  <si>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</si>
  <si>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</si>
  <si>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</si>
  <si>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</si>
  <si>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</si>
  <si>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</si>
  <si>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</si>
  <si>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</si>
  <si>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</si>
  <si>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</si>
  <si>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</si>
  <si>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</si>
  <si>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</si>
  <si>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</si>
  <si>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</si>
  <si>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</si>
  <si>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</si>
  <si>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</si>
  <si>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</si>
  <si>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</si>
  <si>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</si>
  <si>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</si>
  <si>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</si>
  <si>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</si>
  <si>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</si>
  <si>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</si>
  <si>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</si>
  <si>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</si>
  <si>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</si>
  <si>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</si>
  <si>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</si>
  <si>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</si>
  <si>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</si>
  <si>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</si>
  <si>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</si>
  <si>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</si>
  <si>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</si>
  <si>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</si>
  <si>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</si>
  <si>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</si>
  <si>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</si>
  <si>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</si>
  <si>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</si>
  <si>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</si>
  <si>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</si>
  <si>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</si>
  <si>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</si>
  <si>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</si>
  <si>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</si>
  <si>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</si>
  <si>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</si>
  <si>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</si>
  <si>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</si>
  <si>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</si>
  <si>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</si>
  <si>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</si>
  <si>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</si>
  <si>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</si>
  <si>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</si>
  <si>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</si>
  <si>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</si>
  <si>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</si>
  <si>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</si>
  <si>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</si>
  <si>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</si>
  <si>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</si>
  <si>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</si>
  <si>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</si>
  <si>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</si>
  <si>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</si>
  <si>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</si>
  <si>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</si>
  <si>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</si>
  <si>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</si>
  <si>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</si>
  <si>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</si>
  <si>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</si>
  <si>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</si>
  <si>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</si>
  <si>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</si>
  <si>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</si>
  <si>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</si>
  <si>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</si>
  <si>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</si>
  <si>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</si>
  <si>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</si>
  <si>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</si>
  <si>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</si>
  <si>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</si>
  <si>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</si>
  <si>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</si>
  <si>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</si>
  <si>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</si>
  <si>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</si>
  <si>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</si>
  <si>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</si>
  <si>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</si>
  <si>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</si>
  <si>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</si>
  <si>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</si>
  <si>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</si>
  <si>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</si>
  <si>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</si>
  <si>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</si>
  <si>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</si>
  <si>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</si>
  <si>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</si>
  <si>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</si>
  <si>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</si>
  <si>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</si>
  <si>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</si>
  <si>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</si>
  <si>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</si>
  <si>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</si>
  <si>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</si>
  <si>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</si>
  <si>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</si>
  <si>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</si>
  <si>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</si>
  <si>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</si>
  <si>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</si>
  <si>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</si>
  <si>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</si>
  <si>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</si>
  <si>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</si>
  <si>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</si>
  <si>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</si>
  <si>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</si>
  <si>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</si>
  <si>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</si>
  <si>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</si>
  <si>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</si>
  <si>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</si>
  <si>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</si>
  <si>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</si>
  <si>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</si>
  <si>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</si>
  <si>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</si>
  <si>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</si>
  <si>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</si>
  <si>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</si>
  <si>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</si>
  <si>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</si>
  <si>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</si>
  <si>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</si>
  <si>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</si>
  <si>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</si>
  <si>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</si>
  <si>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</si>
  <si>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</si>
  <si>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</si>
  <si>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</si>
  <si>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</si>
  <si>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</si>
  <si>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</si>
  <si>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</si>
  <si>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</si>
  <si>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</si>
  <si>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</si>
  <si>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</si>
  <si>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</si>
  <si>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</si>
  <si>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</si>
  <si>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</si>
  <si>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</si>
  <si>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</si>
  <si>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</si>
  <si>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</si>
  <si>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</si>
  <si>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</si>
  <si>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</si>
  <si>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</si>
  <si>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</si>
  <si>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</si>
  <si>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</si>
  <si>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</si>
  <si>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</si>
  <si>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</si>
  <si>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</si>
  <si>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</si>
  <si>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</si>
  <si>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</si>
  <si>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</si>
  <si>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</si>
  <si>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</si>
  <si>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</si>
  <si>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</si>
  <si>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</si>
  <si>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</si>
  <si>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</si>
  <si>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</si>
  <si>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</si>
  <si>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</si>
  <si>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</si>
  <si>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</si>
  <si>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</si>
  <si>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</si>
  <si>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</si>
  <si>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</si>
  <si>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</si>
  <si>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</si>
  <si>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</si>
  <si>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</si>
  <si>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</si>
  <si>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</si>
  <si>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</si>
  <si>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</si>
  <si>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</si>
  <si>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</si>
  <si>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</si>
  <si>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</si>
  <si>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</si>
  <si>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</si>
  <si>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</si>
  <si>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</si>
  <si>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</si>
  <si>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</si>
  <si>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</si>
  <si>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</si>
  <si>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</si>
  <si>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</si>
  <si>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</si>
  <si>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</si>
  <si>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</si>
  <si>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</si>
  <si>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</si>
  <si>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</si>
  <si>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</si>
  <si>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</si>
  <si>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</si>
  <si>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</si>
  <si>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</si>
  <si>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</si>
  <si>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</si>
  <si>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</si>
  <si>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</si>
  <si>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</si>
  <si>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</si>
  <si>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</si>
  <si>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</si>
  <si>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</si>
  <si>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</si>
  <si>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</si>
  <si>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</si>
  <si>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</si>
  <si>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</si>
  <si>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</si>
  <si>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</si>
  <si>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</si>
  <si>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</si>
  <si>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</si>
  <si>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</si>
  <si>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</si>
  <si>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</si>
  <si>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</si>
  <si>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</si>
  <si>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</si>
  <si>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</si>
  <si>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</si>
  <si>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</si>
  <si>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</si>
  <si>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</si>
  <si>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</si>
  <si>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</si>
  <si>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</si>
  <si>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</si>
  <si>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</si>
  <si>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</si>
  <si>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</si>
  <si>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</si>
  <si>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</si>
  <si>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</si>
  <si>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</si>
  <si>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</si>
  <si>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</si>
  <si>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</si>
  <si>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</si>
  <si>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</si>
  <si>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</si>
  <si>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</si>
  <si>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</si>
  <si>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</si>
  <si>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</si>
  <si>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</si>
  <si>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</si>
  <si>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</si>
  <si>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</si>
  <si>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</si>
  <si>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</si>
  <si>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</si>
  <si>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</si>
  <si>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</si>
  <si>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</si>
  <si>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</si>
  <si>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</si>
  <si>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</si>
  <si>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</si>
  <si>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</si>
  <si>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</si>
  <si>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</si>
  <si>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</si>
  <si>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</si>
  <si>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</si>
  <si>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</si>
  <si>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</si>
  <si>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</si>
  <si>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</si>
  <si>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</si>
  <si>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</si>
  <si>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</si>
  <si>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</si>
  <si>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</si>
  <si>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</si>
  <si>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</si>
  <si>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</si>
  <si>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</si>
  <si>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</si>
  <si>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</si>
  <si>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</si>
  <si>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</si>
  <si>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</si>
  <si>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</si>
  <si>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</si>
  <si>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</si>
  <si>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</si>
  <si>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</si>
  <si>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</si>
  <si>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</si>
  <si>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</si>
  <si>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</si>
  <si>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</si>
  <si>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</si>
  <si>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</si>
  <si>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</si>
  <si>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</si>
  <si>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</si>
  <si>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</si>
  <si>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</si>
  <si>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</si>
  <si>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</si>
  <si>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</si>
  <si>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</si>
  <si>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</si>
  <si>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</si>
  <si>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</si>
  <si>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</si>
  <si>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</si>
  <si>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</si>
  <si>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</si>
  <si>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</si>
  <si>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</si>
  <si>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</si>
  <si>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</si>
  <si>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</si>
  <si>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</si>
  <si>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</si>
  <si>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</si>
  <si>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</si>
  <si>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</si>
  <si>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</si>
  <si>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</si>
  <si>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</si>
  <si>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</si>
  <si>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</si>
  <si>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</si>
  <si>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</si>
  <si>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</si>
  <si>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</si>
  <si>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</si>
  <si>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</si>
  <si>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</si>
  <si>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</si>
  <si>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</si>
  <si>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</si>
  <si>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</si>
  <si>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</si>
  <si>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</si>
  <si>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</si>
  <si>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</si>
  <si>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</si>
  <si>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</si>
  <si>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</si>
  <si>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</si>
  <si>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</si>
  <si>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</si>
  <si>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</si>
  <si>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</si>
  <si>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</si>
  <si>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</si>
  <si>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</si>
  <si>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</si>
  <si>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</si>
  <si>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</si>
  <si>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</si>
  <si>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</si>
  <si>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</si>
  <si>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</si>
  <si>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</si>
  <si>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</si>
  <si>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</si>
  <si>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</si>
  <si>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</si>
  <si>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</si>
  <si>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</si>
  <si>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</si>
  <si>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</si>
  <si>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</si>
  <si>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</si>
  <si>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</si>
  <si>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</si>
  <si>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</si>
  <si>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</si>
  <si>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</si>
  <si>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</si>
  <si>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</si>
  <si>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</si>
  <si>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</si>
  <si>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</si>
  <si>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</si>
  <si>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</si>
  <si>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</si>
  <si>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</si>
  <si>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</si>
  <si>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</si>
  <si>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</si>
  <si>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</si>
  <si>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</si>
  <si>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</si>
  <si>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</si>
  <si>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</si>
  <si>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</si>
  <si>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</si>
  <si>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</si>
  <si>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</si>
  <si>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</si>
  <si>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</si>
  <si>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</si>
  <si>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</si>
  <si>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</si>
  <si>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</si>
  <si>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</si>
  <si>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</si>
  <si>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</si>
  <si>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</si>
  <si>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</si>
  <si>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</si>
  <si>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</si>
  <si>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</si>
  <si>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</si>
  <si>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</si>
  <si>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</si>
  <si>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</si>
  <si>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</si>
  <si>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</si>
  <si>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</si>
  <si>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</si>
  <si>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</si>
  <si>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</si>
  <si>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</si>
  <si>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</si>
  <si>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</si>
  <si>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</si>
  <si>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</si>
  <si>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</si>
  <si>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</si>
  <si>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</si>
  <si>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</si>
  <si>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</si>
  <si>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</si>
  <si>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</si>
  <si>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</si>
  <si>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</si>
  <si>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</si>
  <si>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</si>
  <si>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</si>
  <si>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</si>
  <si>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</si>
  <si>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</si>
  <si>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</si>
  <si>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</si>
  <si>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</si>
  <si>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</si>
  <si>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</si>
  <si>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</si>
  <si>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</si>
  <si>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</si>
  <si>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</si>
  <si>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</si>
  <si>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</si>
  <si>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</si>
  <si>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</si>
  <si>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</si>
  <si>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</si>
  <si>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</si>
  <si>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</si>
  <si>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</si>
  <si>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</si>
  <si>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</si>
  <si>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</si>
  <si>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</si>
  <si>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</si>
  <si>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</si>
  <si>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</si>
  <si>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</si>
  <si>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</si>
  <si>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</si>
  <si>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</si>
  <si>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</si>
  <si>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</si>
  <si>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</si>
  <si>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</si>
  <si>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</si>
  <si>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</si>
  <si>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</si>
  <si>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</si>
  <si>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</si>
  <si>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</si>
  <si>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</si>
  <si>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</si>
  <si>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</si>
  <si>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</si>
  <si>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</si>
  <si>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</si>
  <si>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</si>
  <si>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</si>
  <si>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</si>
  <si>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</si>
  <si>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</si>
  <si>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</si>
  <si>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</si>
  <si>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</si>
  <si>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</si>
  <si>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</si>
  <si>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</si>
  <si>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</si>
  <si>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</si>
  <si>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</si>
  <si>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</si>
  <si>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</si>
  <si>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</si>
  <si>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</si>
  <si>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</si>
  <si>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</si>
  <si>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</si>
  <si>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</si>
  <si>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</si>
  <si>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</si>
  <si>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</si>
  <si>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</si>
  <si>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</si>
  <si>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</si>
  <si>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</si>
  <si>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</si>
  <si>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</si>
  <si>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</si>
  <si>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</si>
  <si>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</si>
  <si>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</si>
  <si>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</si>
  <si>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</si>
  <si>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</si>
  <si>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</si>
  <si>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</si>
  <si>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</si>
  <si>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</si>
  <si>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</si>
  <si>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</si>
  <si>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</si>
  <si>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</si>
  <si>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</si>
  <si>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</si>
  <si>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</si>
  <si>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</si>
  <si>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</si>
  <si>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</si>
  <si>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</si>
  <si>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</si>
  <si>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</si>
  <si>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</si>
  <si>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</si>
  <si>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</si>
  <si>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</si>
  <si>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</si>
  <si>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</si>
  <si>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</si>
  <si>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</si>
  <si>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</si>
  <si>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</si>
  <si>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</si>
  <si>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</si>
  <si>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</si>
  <si>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</si>
  <si>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</si>
  <si>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</si>
  <si>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</si>
  <si>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</si>
  <si>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</si>
  <si>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</si>
  <si>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</si>
  <si>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</si>
  <si>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</si>
  <si>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</si>
  <si>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</si>
  <si>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</si>
  <si>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</si>
  <si>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</si>
  <si>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</si>
  <si>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</si>
  <si>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</si>
  <si>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</si>
  <si>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</si>
  <si>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</si>
  <si>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</si>
  <si>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</si>
  <si>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</si>
  <si>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</si>
  <si>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</si>
  <si>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</si>
  <si>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</si>
  <si>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</si>
  <si>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</si>
  <si>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</si>
  <si>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</si>
  <si>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</si>
  <si>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</si>
  <si>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</si>
  <si>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</si>
  <si>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</si>
  <si>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</si>
  <si>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</si>
  <si>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</si>
  <si>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</si>
  <si>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</si>
  <si>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</si>
  <si>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</si>
  <si>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</si>
  <si>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</si>
  <si>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</si>
  <si>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</si>
  <si>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</si>
  <si>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</si>
  <si>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</si>
  <si>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</si>
  <si>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</si>
  <si>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</si>
  <si>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</si>
  <si>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</si>
  <si>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</si>
  <si>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</si>
  <si>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</si>
  <si>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</si>
  <si>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</si>
  <si>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</si>
  <si>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</si>
  <si>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</si>
  <si>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</si>
  <si>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</si>
  <si>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</si>
  <si>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</si>
  <si>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</si>
  <si>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</si>
  <si>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</si>
  <si>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</si>
  <si>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</si>
  <si>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</si>
  <si>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</si>
  <si>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</si>
  <si>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</si>
  <si>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</si>
  <si>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</si>
  <si>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</si>
  <si>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</si>
  <si>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</si>
  <si>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</si>
  <si>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</si>
  <si>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</si>
  <si>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</si>
  <si>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</si>
  <si>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</si>
  <si>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</si>
  <si>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</si>
  <si>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</si>
  <si>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</si>
  <si>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</si>
  <si>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</si>
  <si>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</si>
  <si>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</si>
  <si>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</si>
  <si>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</si>
  <si>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</si>
  <si>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</si>
  <si>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</si>
  <si>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</si>
  <si>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</si>
  <si>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</si>
  <si>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</si>
  <si>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</si>
  <si>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</si>
  <si>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</si>
  <si>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</si>
  <si>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</si>
  <si>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</si>
  <si>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</si>
  <si>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</si>
  <si>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</si>
  <si>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</si>
  <si>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</si>
  <si>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</si>
  <si>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</si>
  <si>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</si>
  <si>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</si>
  <si>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</si>
  <si>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</si>
  <si>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</si>
  <si>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</si>
  <si>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</si>
  <si>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</si>
  <si>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</si>
  <si>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</si>
  <si>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</si>
  <si>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</si>
  <si>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</si>
  <si>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</si>
  <si>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</si>
  <si>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</si>
  <si>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</si>
  <si>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</si>
  <si>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</si>
  <si>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</si>
  <si>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</si>
  <si>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</si>
  <si>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</si>
  <si>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</si>
  <si>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</si>
  <si>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</si>
  <si>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</si>
  <si>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</si>
  <si>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</si>
  <si>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</si>
  <si>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</si>
  <si>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</si>
  <si>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</si>
  <si>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</si>
  <si>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</si>
  <si>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</si>
  <si>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</si>
  <si>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</si>
  <si>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</si>
  <si>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</si>
  <si>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</si>
  <si>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</si>
  <si>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</si>
  <si>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</si>
  <si>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</si>
  <si>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</si>
  <si>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</si>
  <si>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</si>
  <si>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</si>
  <si>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</si>
  <si>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</si>
  <si>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</si>
  <si>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</si>
  <si>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</si>
  <si>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</si>
  <si>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</si>
  <si>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</si>
  <si>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</si>
  <si>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</si>
  <si>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</si>
  <si>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</si>
  <si>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</si>
  <si>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</si>
  <si>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</si>
  <si>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</si>
  <si>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</si>
  <si>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</si>
  <si>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</si>
  <si>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</si>
  <si>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</si>
  <si>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</si>
  <si>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</si>
  <si>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</si>
  <si>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</si>
  <si>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</si>
  <si>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</si>
  <si>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</si>
  <si>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</si>
  <si>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</si>
  <si>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</si>
  <si>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</si>
  <si>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</si>
  <si>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</si>
  <si>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</si>
  <si>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</si>
  <si>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</si>
  <si>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</si>
  <si>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</si>
  <si>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</si>
  <si>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</si>
  <si>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</si>
  <si>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</si>
  <si>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</si>
  <si>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</si>
  <si>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</si>
  <si>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</si>
  <si>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</si>
  <si>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</si>
  <si>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</si>
  <si>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</si>
  <si>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</si>
  <si>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</si>
  <si>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</si>
  <si>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</si>
  <si>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</si>
  <si>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</si>
  <si>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</si>
  <si>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</si>
  <si>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</si>
  <si>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</si>
  <si>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</si>
  <si>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</si>
  <si>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</si>
  <si>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</si>
  <si>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</si>
  <si>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</si>
  <si>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</si>
  <si>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</si>
  <si>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</si>
  <si>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</si>
  <si>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</si>
  <si>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</si>
  <si>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</si>
  <si>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</si>
  <si>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</si>
  <si>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</si>
  <si>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</si>
  <si>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</si>
  <si>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</si>
  <si>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</si>
  <si>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</si>
  <si>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</si>
  <si>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</si>
  <si>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</si>
  <si>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</si>
  <si>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</si>
  <si>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</si>
  <si>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</si>
  <si>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</si>
  <si>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</si>
  <si>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</si>
  <si>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</si>
  <si>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</si>
  <si>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</si>
  <si>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</si>
  <si>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</si>
  <si>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</si>
  <si>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</si>
  <si>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</si>
  <si>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</si>
  <si>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</si>
  <si>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</si>
  <si>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</si>
  <si>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</si>
  <si>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</si>
  <si>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</si>
  <si>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</si>
  <si>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</si>
  <si>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</si>
  <si>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</si>
  <si>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</si>
  <si>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</si>
  <si>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</si>
  <si>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</si>
  <si>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</si>
  <si>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</si>
  <si>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</si>
  <si>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</si>
  <si>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</si>
  <si>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</si>
  <si>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</si>
  <si>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</si>
  <si>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</si>
  <si>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</si>
  <si>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</si>
  <si>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</si>
  <si>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</si>
  <si>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</si>
  <si>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</si>
  <si>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</si>
  <si>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</si>
  <si>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</si>
  <si>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</si>
  <si>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</si>
  <si>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</si>
  <si>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</si>
  <si>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</si>
  <si>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</si>
  <si>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</si>
  <si>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</si>
  <si>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</si>
  <si>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</si>
  <si>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</si>
  <si>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</si>
  <si>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</si>
  <si>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</si>
  <si>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</si>
  <si>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</si>
  <si>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</si>
  <si>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</si>
  <si>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</si>
  <si>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</si>
  <si>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</si>
  <si>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</si>
  <si>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</si>
  <si>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</si>
  <si>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</si>
  <si>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</si>
  <si>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</si>
  <si>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</si>
  <si>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</si>
  <si>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</si>
  <si>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</si>
  <si>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</si>
  <si>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</si>
  <si>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</si>
  <si>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</si>
  <si>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</si>
  <si>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</si>
  <si>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</si>
  <si>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</si>
  <si>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</si>
  <si>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</si>
  <si>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</si>
  <si>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</si>
  <si>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</si>
  <si>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</si>
  <si>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</si>
  <si>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</si>
  <si>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</si>
  <si>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</si>
  <si>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</si>
  <si>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</si>
  <si>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</si>
  <si>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</si>
  <si>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</si>
  <si>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</si>
  <si>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</si>
  <si>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</si>
  <si>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</si>
  <si>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</si>
  <si>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</si>
  <si>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</si>
  <si>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</si>
  <si>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</si>
  <si>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</si>
  <si>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</si>
  <si>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</si>
  <si>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</si>
  <si>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</si>
  <si>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</si>
  <si>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</si>
  <si>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</si>
  <si>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</si>
  <si>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</si>
  <si>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</si>
  <si>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</si>
  <si>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</si>
  <si>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</si>
  <si>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</si>
  <si>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</si>
  <si>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</si>
  <si>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</si>
  <si>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</si>
  <si>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</si>
  <si>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</si>
  <si>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</si>
  <si>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</si>
  <si>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</si>
  <si>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</si>
  <si>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</si>
  <si>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</si>
  <si>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</si>
  <si>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</si>
  <si>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</si>
  <si>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</si>
  <si>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</si>
  <si>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</si>
  <si>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</si>
  <si>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</si>
  <si>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</si>
  <si>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</si>
  <si>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</si>
  <si>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</si>
  <si>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</si>
  <si>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</si>
  <si>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</si>
  <si>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</si>
  <si>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</si>
  <si>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</si>
  <si>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</si>
  <si>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</si>
  <si>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</si>
  <si>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</si>
  <si>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</si>
  <si>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</si>
  <si>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</si>
  <si>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</si>
  <si>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</si>
  <si>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</si>
  <si>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</si>
  <si>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</si>
  <si>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</si>
  <si>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</si>
  <si>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</si>
  <si>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</si>
  <si>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</si>
  <si>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</si>
  <si>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</si>
  <si>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</si>
  <si>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</si>
  <si>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</si>
  <si>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</si>
  <si>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</si>
  <si>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</si>
  <si>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</si>
  <si>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</si>
  <si>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</si>
  <si>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</si>
  <si>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</si>
  <si>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</si>
  <si>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</si>
  <si>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</si>
  <si>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</si>
  <si>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</si>
  <si>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</si>
  <si>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</si>
  <si>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</si>
  <si>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</si>
  <si>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</si>
  <si>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</si>
  <si>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</si>
  <si>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</si>
  <si>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</si>
  <si>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</si>
  <si>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</si>
  <si>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</si>
  <si>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</si>
  <si>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</si>
  <si>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</si>
  <si>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</si>
  <si>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</si>
  <si>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</si>
  <si>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</si>
  <si>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</si>
  <si>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</si>
  <si>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</si>
  <si>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</si>
  <si>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</si>
  <si>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</si>
  <si>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</si>
  <si>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</si>
  <si>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</si>
  <si>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</si>
  <si>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</si>
  <si>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</si>
  <si>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</si>
  <si>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</si>
  <si>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</si>
  <si>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</si>
  <si>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</si>
  <si>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</si>
  <si>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</si>
  <si>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</si>
  <si>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</si>
  <si>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</si>
  <si>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</si>
  <si>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</si>
  <si>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</si>
  <si>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</si>
  <si>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</si>
  <si>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</si>
  <si>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</si>
  <si>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</si>
  <si>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</si>
  <si>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</si>
  <si>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</si>
  <si>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</si>
  <si>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</si>
  <si>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</si>
  <si>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</si>
  <si>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</si>
  <si>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</si>
  <si>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</si>
  <si>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</si>
  <si>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</si>
  <si>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</si>
  <si>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</si>
  <si>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</si>
  <si>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</si>
  <si>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</si>
  <si>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</si>
  <si>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</si>
  <si>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</si>
  <si>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</si>
  <si>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</si>
  <si>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</si>
  <si>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</si>
  <si>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</si>
  <si>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</si>
  <si>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</si>
  <si>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</si>
  <si>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</si>
  <si>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</si>
  <si>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</si>
  <si>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</si>
  <si>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</si>
  <si>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</si>
  <si>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</si>
  <si>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</si>
  <si>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</si>
  <si>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</si>
  <si>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</si>
  <si>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</si>
  <si>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</si>
  <si>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</si>
  <si>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</si>
  <si>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</si>
  <si>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</si>
  <si>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</si>
  <si>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</si>
  <si>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</si>
  <si>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</si>
  <si>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</si>
  <si>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</si>
  <si>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</si>
  <si>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</si>
  <si>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</si>
  <si>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</si>
  <si>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</si>
  <si>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</si>
  <si>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</si>
  <si>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</si>
  <si>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</si>
  <si>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</si>
  <si>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</si>
  <si>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</si>
  <si>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</si>
  <si>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</si>
  <si>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</si>
  <si>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</si>
  <si>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</si>
  <si>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</si>
  <si>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</si>
  <si>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</si>
  <si>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</si>
  <si>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</si>
  <si>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</si>
  <si>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</si>
  <si>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</si>
  <si>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</si>
  <si>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</si>
  <si>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</si>
  <si>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</si>
  <si>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</si>
  <si>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</si>
  <si>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</si>
  <si>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</si>
  <si>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</si>
  <si>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</si>
  <si>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</si>
  <si>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</si>
  <si>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</si>
  <si>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</si>
  <si>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</si>
  <si>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</si>
  <si>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</si>
  <si>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</si>
  <si>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</si>
  <si>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</si>
  <si>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</si>
  <si>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</si>
  <si>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</si>
  <si>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</si>
  <si>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</si>
  <si>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</si>
  <si>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</si>
  <si>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</si>
  <si>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</si>
  <si>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</si>
  <si>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</si>
  <si>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</si>
  <si>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</si>
  <si>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</si>
  <si>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</si>
  <si>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</si>
  <si>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</si>
  <si>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</si>
  <si>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</si>
  <si>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</si>
  <si>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</si>
  <si>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</si>
  <si>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</si>
  <si>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</si>
  <si>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</si>
  <si>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</si>
  <si>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</si>
  <si>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</si>
  <si>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</si>
  <si>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</si>
  <si>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</si>
  <si>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</si>
  <si>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</si>
  <si>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</si>
  <si>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</si>
  <si>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</si>
  <si>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</si>
  <si>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</si>
  <si>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</si>
  <si>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</si>
  <si>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</si>
  <si>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</si>
  <si>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</si>
  <si>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</si>
  <si>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</si>
  <si>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</si>
  <si>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</si>
  <si>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</si>
  <si>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</si>
  <si>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</si>
  <si>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</si>
  <si>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</si>
  <si>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</si>
  <si>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</si>
  <si>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</si>
  <si>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</si>
  <si>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</si>
  <si>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</si>
  <si>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</si>
  <si>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</si>
  <si>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</si>
  <si>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</si>
  <si>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</si>
  <si>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</si>
  <si>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</si>
  <si>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</si>
  <si>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</si>
  <si>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</si>
  <si>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</si>
  <si>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</si>
  <si>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</si>
  <si>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</si>
  <si>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</si>
  <si>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</si>
  <si>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</si>
  <si>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</si>
  <si>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</si>
  <si>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</si>
  <si>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</si>
  <si>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</si>
  <si>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</si>
  <si>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</si>
  <si>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</si>
  <si>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</si>
  <si>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</si>
  <si>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</si>
  <si>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</si>
  <si>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</si>
  <si>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</si>
  <si>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</si>
  <si>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</si>
  <si>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</si>
  <si>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</si>
  <si>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</si>
  <si>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</si>
  <si>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</si>
  <si>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</si>
  <si>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</si>
  <si>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</si>
  <si>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</si>
  <si>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</si>
  <si>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</si>
  <si>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</si>
  <si>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</si>
  <si>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</si>
  <si>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</si>
  <si>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</si>
  <si>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</si>
  <si>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</si>
  <si>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</si>
  <si>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</si>
  <si>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</si>
  <si>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</si>
  <si>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</si>
  <si>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</si>
  <si>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</si>
  <si>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</si>
  <si>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</si>
  <si>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</si>
  <si>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</si>
  <si>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</si>
  <si>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</si>
  <si>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</si>
  <si>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</si>
  <si>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</si>
  <si>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</si>
  <si>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</si>
  <si>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</si>
  <si>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</si>
  <si>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</si>
  <si>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</si>
  <si>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</si>
  <si>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</si>
  <si>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</si>
  <si>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</si>
  <si>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</si>
  <si>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</si>
  <si>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</si>
  <si>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</si>
  <si>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</si>
  <si>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</si>
  <si>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</si>
  <si>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</si>
  <si>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</si>
  <si>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</si>
  <si>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</si>
  <si>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</si>
  <si>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</si>
  <si>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</si>
  <si>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</si>
  <si>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</si>
  <si>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</si>
  <si>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</si>
  <si>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</si>
  <si>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</si>
  <si>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</si>
  <si>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</si>
  <si>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</si>
  <si>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</si>
  <si>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</si>
  <si>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</si>
  <si>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</si>
  <si>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</si>
  <si>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</si>
  <si>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</si>
  <si>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</si>
  <si>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</si>
  <si>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</si>
  <si>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</si>
  <si>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</si>
  <si>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</si>
  <si>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</si>
  <si>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</si>
  <si>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</si>
  <si>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</si>
  <si>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</si>
  <si>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</si>
  <si>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</si>
  <si>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</si>
  <si>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</si>
  <si>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</si>
  <si>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</si>
  <si>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</si>
  <si>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</si>
  <si>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</si>
  <si>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</si>
  <si>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</si>
  <si>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</si>
  <si>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</si>
  <si>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</si>
  <si>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</si>
  <si>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</si>
  <si>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</si>
  <si>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</si>
  <si>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</si>
  <si>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</si>
  <si>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</si>
  <si>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</si>
  <si>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</si>
  <si>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</si>
  <si>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</si>
  <si>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</si>
  <si>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</si>
  <si>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</si>
  <si>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</si>
  <si>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</si>
  <si>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</si>
  <si>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</si>
  <si>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</si>
  <si>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</si>
  <si>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</si>
  <si>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</si>
  <si>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</si>
  <si>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</si>
  <si>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</si>
  <si>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</si>
  <si>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</si>
  <si>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</si>
  <si>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</si>
  <si>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</si>
  <si>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</si>
  <si>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</si>
  <si>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</si>
  <si>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</si>
  <si>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</si>
  <si>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</si>
  <si>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</si>
  <si>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</si>
  <si>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</si>
  <si>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</si>
  <si>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</si>
  <si>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</si>
  <si>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</si>
  <si>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</si>
  <si>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</si>
  <si>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</si>
  <si>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</si>
  <si>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</si>
  <si>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</si>
  <si>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</si>
  <si>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</si>
  <si>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</si>
  <si>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</si>
  <si>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</si>
  <si>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</si>
  <si>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</si>
  <si>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</si>
  <si>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</si>
  <si>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</si>
  <si>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</si>
  <si>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</si>
  <si>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</si>
  <si>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</si>
  <si>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</si>
  <si>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</si>
  <si>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</si>
  <si>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</si>
  <si>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</si>
  <si>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</si>
  <si>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</si>
  <si>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</si>
  <si>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</si>
  <si>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</si>
  <si>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</si>
  <si>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</si>
  <si>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</si>
  <si>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</si>
  <si>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</si>
  <si>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</si>
  <si>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</si>
  <si>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</si>
  <si>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</si>
  <si>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</si>
  <si>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</si>
  <si>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</si>
  <si>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</si>
  <si>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</si>
  <si>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</si>
  <si>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</si>
  <si>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</si>
  <si>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</si>
  <si>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</si>
  <si>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</si>
  <si>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</si>
  <si>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</si>
  <si>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</si>
  <si>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</si>
  <si>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</si>
  <si>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</si>
  <si>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</si>
  <si>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</si>
  <si>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</si>
  <si>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</si>
  <si>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</si>
  <si>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</si>
  <si>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</si>
  <si>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</si>
  <si>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</si>
  <si>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</si>
  <si>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</si>
  <si>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</si>
  <si>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</si>
  <si>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</si>
  <si>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</si>
  <si>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</si>
  <si>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</si>
  <si>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</si>
  <si>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</si>
  <si>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</si>
  <si>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</si>
  <si>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</si>
  <si>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</si>
  <si>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</si>
  <si>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</si>
  <si>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</si>
  <si>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</si>
  <si>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</si>
  <si>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</si>
  <si>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</si>
  <si>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</si>
  <si>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</si>
  <si>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</si>
  <si>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</si>
  <si>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</si>
  <si>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</si>
  <si>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</si>
  <si>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</si>
  <si>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</si>
  <si>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</si>
  <si>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</si>
  <si>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</si>
  <si>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</si>
  <si>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</si>
  <si>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</si>
  <si>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</si>
  <si>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</si>
  <si>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</si>
  <si>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</si>
  <si>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</si>
  <si>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</si>
  <si>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</si>
  <si>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</si>
  <si>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</si>
  <si>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</si>
  <si>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</si>
  <si>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</si>
  <si>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</si>
  <si>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</si>
  <si>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</si>
  <si>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</si>
  <si>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</si>
  <si>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</si>
  <si>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</si>
  <si>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</si>
  <si>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</si>
  <si>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</si>
  <si>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</si>
  <si>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</si>
  <si>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</si>
  <si>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</si>
  <si>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</si>
  <si>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</si>
  <si>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</si>
  <si>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</si>
  <si>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</si>
  <si>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</si>
  <si>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</si>
  <si>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</si>
  <si>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</si>
  <si>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</si>
  <si>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</si>
  <si>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</si>
  <si>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</si>
  <si>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</si>
  <si>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</si>
  <si>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</si>
  <si>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</si>
  <si>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</si>
  <si>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</si>
  <si>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</si>
  <si>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</si>
  <si>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</si>
  <si>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</si>
  <si>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</si>
  <si>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</si>
  <si>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</si>
  <si>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</si>
  <si>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</si>
  <si>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</si>
  <si>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</si>
  <si>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</si>
  <si>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</si>
  <si>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</si>
  <si>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</si>
  <si>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</si>
  <si>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</si>
  <si>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</si>
  <si>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</si>
  <si>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</si>
  <si>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</si>
  <si>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</si>
  <si>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</si>
  <si>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</si>
  <si>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</si>
  <si>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</si>
  <si>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</si>
  <si>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</si>
  <si>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</si>
  <si>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</si>
  <si>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</si>
  <si>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</si>
  <si>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</si>
  <si>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</si>
  <si>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</si>
  <si>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</si>
  <si>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</si>
  <si>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</si>
  <si>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</si>
  <si>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</si>
  <si>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</si>
  <si>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</si>
  <si>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</si>
  <si>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</si>
  <si>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</si>
  <si>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</si>
  <si>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</si>
  <si>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</si>
  <si>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</si>
  <si>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</si>
  <si>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</si>
  <si>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</si>
  <si>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</si>
  <si>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</si>
  <si>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</si>
  <si>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</si>
  <si>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</si>
  <si>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</si>
  <si>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</si>
  <si>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</si>
  <si>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</si>
  <si>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</si>
  <si>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</si>
  <si>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</si>
  <si>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</si>
  <si>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</si>
  <si>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</si>
  <si>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</si>
  <si>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</si>
  <si>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</si>
  <si>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</si>
  <si>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</si>
  <si>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</si>
  <si>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</si>
  <si>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</si>
  <si>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</si>
  <si>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</si>
  <si>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</si>
  <si>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</si>
  <si>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</si>
  <si>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</si>
  <si>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</si>
  <si>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</si>
  <si>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</si>
  <si>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</si>
  <si>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</si>
  <si>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</si>
  <si>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</si>
  <si>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</si>
  <si>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</si>
  <si>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</si>
  <si>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</si>
  <si>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</si>
  <si>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</si>
  <si>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</si>
  <si>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</si>
  <si>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</si>
  <si>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</si>
  <si>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</si>
  <si>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</si>
  <si>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</si>
  <si>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</si>
  <si>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</si>
  <si>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</si>
  <si>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</si>
  <si>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</si>
  <si>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</si>
  <si>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</si>
  <si>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</si>
  <si>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</si>
  <si>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</si>
  <si>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</si>
  <si>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</si>
  <si>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</si>
  <si>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</si>
  <si>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</si>
  <si>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</si>
  <si>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</si>
  <si>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</si>
  <si>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</si>
  <si>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</si>
  <si>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</si>
  <si>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</si>
  <si>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</si>
  <si>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</si>
  <si>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</si>
  <si>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</si>
  <si>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</si>
  <si>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</si>
  <si>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</si>
  <si>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</si>
  <si>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</si>
  <si>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</si>
  <si>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</si>
  <si>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</si>
  <si>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</si>
  <si>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</si>
  <si>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</si>
  <si>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</si>
  <si>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</si>
  <si>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</si>
  <si>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</si>
  <si>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</si>
  <si>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</si>
  <si>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</si>
  <si>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</si>
  <si>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</si>
  <si>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</si>
  <si>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</si>
  <si>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</si>
  <si>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</si>
  <si>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</si>
  <si>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</si>
  <si>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</si>
  <si>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</si>
  <si>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</si>
  <si>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</si>
  <si>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</si>
  <si>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</si>
  <si>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</si>
  <si>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</si>
  <si>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</si>
  <si>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</si>
  <si>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</si>
  <si>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</si>
  <si>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</si>
  <si>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</si>
  <si>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</si>
  <si>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</si>
  <si>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</si>
  <si>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</si>
  <si>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</si>
  <si>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</si>
  <si>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</si>
  <si>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</si>
  <si>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</si>
  <si>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</si>
  <si>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</si>
  <si>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</si>
  <si>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</si>
  <si>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</si>
  <si>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</si>
  <si>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</si>
  <si>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</si>
  <si>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</si>
  <si>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</si>
  <si>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</si>
  <si>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</si>
  <si>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</si>
  <si>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</si>
  <si>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</si>
  <si>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</si>
  <si>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</si>
  <si>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</si>
  <si>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</si>
  <si>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</si>
  <si>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</si>
  <si>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</si>
  <si>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</si>
  <si>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</si>
  <si>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</si>
  <si>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</si>
  <si>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</si>
  <si>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</si>
  <si>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</si>
  <si>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</si>
  <si>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</si>
  <si>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</si>
  <si>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</si>
  <si>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</si>
  <si>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</si>
  <si>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</si>
  <si>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</si>
  <si>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</si>
  <si>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</si>
  <si>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</si>
  <si>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</si>
  <si>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</si>
  <si>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</si>
  <si>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</si>
  <si>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</si>
  <si>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</si>
  <si>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</si>
  <si>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</si>
  <si>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</si>
  <si>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</si>
  <si>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</si>
  <si>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</si>
  <si>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</si>
  <si>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</si>
  <si>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</si>
  <si>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</si>
  <si>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</si>
  <si>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</si>
  <si>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</si>
  <si>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</si>
  <si>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</si>
  <si>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</si>
  <si>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</si>
  <si>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</si>
  <si>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</si>
  <si>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</si>
  <si>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</si>
  <si>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</si>
  <si>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</si>
  <si>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</si>
  <si>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</si>
  <si>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</si>
  <si>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</si>
  <si>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</si>
  <si>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</si>
  <si>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</si>
  <si>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</si>
  <si>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</si>
  <si>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</si>
  <si>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</si>
  <si>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</si>
  <si>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</si>
  <si>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</si>
  <si>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</si>
  <si>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</si>
  <si>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</si>
  <si>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</si>
  <si>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</si>
  <si>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</si>
  <si>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</si>
  <si>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</si>
  <si>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</si>
  <si>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</si>
  <si>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</si>
  <si>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</si>
  <si>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</si>
  <si>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</si>
  <si>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</si>
  <si>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</si>
  <si>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</si>
  <si>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</si>
  <si>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</si>
  <si>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</si>
  <si>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</si>
  <si>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</si>
  <si>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</si>
  <si>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</si>
  <si>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</si>
  <si>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</si>
  <si>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</si>
  <si>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</si>
  <si>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</si>
  <si>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</si>
  <si>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</si>
  <si>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</si>
  <si>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</si>
  <si>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</si>
  <si>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</si>
  <si>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</si>
  <si>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</si>
  <si>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</si>
  <si>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</si>
  <si>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</si>
  <si>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</si>
  <si>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</si>
  <si>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</si>
  <si>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</si>
  <si>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</si>
  <si>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</si>
  <si>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</si>
  <si>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</si>
  <si>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</si>
  <si>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</si>
  <si>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</si>
  <si>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</si>
  <si>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</si>
  <si>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</si>
  <si>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</si>
  <si>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</si>
  <si>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</si>
  <si>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</si>
  <si>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</si>
  <si>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</si>
  <si>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</si>
  <si>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</si>
  <si>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</si>
  <si>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</si>
  <si>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</si>
  <si>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</si>
  <si>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</si>
  <si>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</si>
  <si>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</si>
  <si>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</si>
  <si>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</si>
  <si>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</si>
  <si>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</si>
  <si>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</si>
  <si>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</si>
  <si>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</si>
  <si>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</si>
  <si>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</si>
  <si>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</si>
  <si>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</si>
  <si>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</si>
  <si>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</si>
  <si>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</si>
  <si>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</si>
  <si>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</si>
  <si>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</si>
  <si>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</si>
  <si>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</si>
  <si>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</si>
  <si>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</si>
  <si>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</si>
  <si>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</si>
  <si>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</si>
  <si>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</si>
  <si>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</si>
  <si>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</si>
  <si>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</si>
  <si>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</si>
  <si>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</si>
  <si>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</si>
  <si>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</si>
  <si>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</si>
  <si>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</si>
  <si>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</si>
  <si>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</si>
  <si>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</si>
  <si>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</si>
  <si>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</si>
  <si>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</si>
  <si>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</si>
  <si>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</si>
  <si>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</si>
  <si>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</si>
  <si>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</si>
  <si>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</si>
  <si>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</si>
  <si>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</si>
  <si>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</si>
  <si>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</si>
  <si>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</si>
  <si>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</si>
  <si>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</si>
  <si>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</si>
  <si>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</si>
  <si>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</si>
  <si>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</si>
  <si>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</si>
  <si>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</si>
  <si>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</si>
  <si>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</si>
  <si>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</si>
  <si>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</si>
  <si>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</si>
  <si>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</si>
  <si>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</si>
  <si>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</si>
  <si>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</si>
  <si>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</si>
  <si>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</si>
  <si>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</si>
  <si>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</si>
  <si>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</si>
  <si>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</si>
  <si>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</si>
  <si>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</si>
  <si>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</si>
  <si>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</si>
  <si>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</si>
  <si>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</si>
  <si>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</si>
  <si>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</si>
  <si>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</si>
  <si>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</si>
  <si>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</si>
  <si>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</si>
  <si>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</si>
  <si>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</si>
  <si>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</si>
  <si>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</si>
  <si>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</si>
  <si>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</si>
  <si>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</si>
  <si>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</si>
  <si>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</si>
  <si>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</si>
  <si>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</si>
  <si>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</si>
  <si>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</si>
  <si>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</si>
  <si>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</si>
  <si>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</si>
  <si>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</si>
  <si>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</si>
  <si>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</si>
  <si>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</si>
  <si>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</si>
  <si>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</si>
  <si>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</si>
  <si>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</si>
  <si>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</si>
  <si>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</si>
  <si>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</si>
  <si>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</si>
  <si>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</si>
  <si>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</si>
  <si>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</si>
  <si>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</si>
  <si>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</si>
  <si>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</si>
  <si>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</si>
  <si>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</si>
  <si>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</si>
  <si>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</si>
  <si>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</si>
  <si>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</si>
  <si>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</si>
  <si>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</si>
  <si>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</si>
  <si>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</si>
  <si>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</si>
  <si>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</si>
  <si>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</si>
  <si>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</si>
  <si>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</si>
  <si>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</si>
  <si>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</si>
  <si>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</si>
  <si>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</si>
  <si>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</si>
  <si>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</si>
  <si>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</si>
  <si>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</si>
  <si>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</si>
  <si>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</si>
  <si>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</si>
  <si>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</si>
  <si>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</si>
  <si>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</si>
  <si>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</si>
  <si>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</si>
  <si>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</si>
  <si>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</si>
  <si>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</si>
  <si>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</si>
  <si>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</si>
  <si>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</si>
  <si>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</si>
  <si>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</si>
  <si>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</si>
  <si>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</si>
  <si>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</si>
  <si>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</si>
  <si>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</si>
  <si>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</si>
  <si>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</si>
  <si>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</si>
  <si>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</si>
  <si>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</si>
  <si>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</si>
  <si>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</si>
  <si>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</si>
  <si>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</si>
  <si>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</si>
  <si>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</si>
  <si>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</si>
  <si>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</si>
  <si>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</si>
  <si>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</si>
  <si>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</si>
  <si>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</si>
  <si>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</si>
  <si>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</si>
  <si>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</si>
  <si>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</si>
  <si>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</si>
  <si>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</si>
  <si>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</si>
  <si>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</si>
  <si>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</si>
  <si>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</si>
  <si>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</si>
  <si>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</si>
  <si>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</si>
  <si>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</si>
  <si>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</si>
  <si>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</si>
  <si>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</si>
  <si>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</si>
  <si>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</si>
  <si>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</si>
  <si>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</si>
  <si>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</si>
  <si>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</si>
  <si>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</si>
  <si>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</si>
  <si>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</si>
  <si>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</si>
  <si>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</si>
  <si>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</si>
  <si>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</si>
  <si>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</si>
  <si>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</si>
  <si>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</si>
  <si>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</si>
  <si>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</si>
  <si>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</si>
  <si>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</si>
  <si>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</si>
  <si>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</si>
  <si>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</si>
  <si>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</si>
  <si>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</si>
  <si>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</si>
  <si>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</si>
  <si>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</si>
  <si>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</si>
  <si>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</si>
  <si>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</si>
  <si>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</si>
  <si>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</si>
  <si>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</si>
  <si>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</si>
  <si>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</si>
  <si>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</si>
  <si>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</si>
  <si>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</si>
  <si>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</si>
  <si>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</si>
  <si>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</si>
  <si>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</si>
  <si>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</si>
  <si>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</si>
  <si>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</si>
  <si>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</si>
  <si>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</si>
  <si>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</si>
  <si>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</si>
  <si>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</si>
  <si>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</si>
  <si>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</si>
  <si>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</si>
  <si>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</si>
  <si>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</si>
  <si>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</si>
  <si>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</si>
  <si>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</si>
  <si>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</si>
  <si>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</si>
  <si>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</si>
  <si>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</si>
  <si>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</si>
  <si>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</si>
  <si>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</si>
  <si>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</si>
  <si>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</si>
  <si>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</si>
  <si>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</si>
  <si>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</si>
  <si>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</si>
  <si>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</si>
  <si>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</si>
  <si>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</si>
  <si>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</si>
  <si>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</si>
  <si>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</si>
  <si>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</si>
  <si>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</si>
  <si>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</si>
  <si>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</si>
  <si>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</si>
  <si>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</si>
  <si>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</si>
  <si>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</si>
  <si>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</si>
  <si>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</si>
  <si>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</si>
  <si>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</si>
  <si>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</si>
  <si>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</si>
  <si>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</si>
  <si>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</si>
  <si>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</si>
  <si>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</si>
  <si>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</si>
  <si>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</si>
  <si>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</si>
  <si>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</si>
  <si>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</si>
  <si>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</si>
  <si>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</si>
  <si>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</si>
  <si>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</si>
  <si>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</si>
  <si>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</si>
  <si>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</si>
  <si>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</si>
  <si>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</si>
  <si>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</si>
  <si>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</si>
  <si>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</si>
  <si>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</si>
  <si>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</si>
  <si>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</si>
  <si>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</si>
  <si>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</si>
  <si>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</si>
  <si>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</si>
  <si>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</si>
  <si>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</si>
  <si>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</si>
  <si>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</si>
  <si>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</si>
  <si>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</si>
  <si>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</si>
  <si>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</si>
  <si>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</si>
  <si>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</si>
  <si>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</si>
  <si>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</si>
  <si>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</si>
  <si>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</si>
  <si>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</si>
  <si>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</si>
  <si>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</si>
  <si>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</si>
  <si>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</si>
  <si>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</si>
  <si>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</si>
  <si>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</si>
  <si>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</si>
  <si>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</si>
  <si>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</si>
  <si>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</si>
  <si>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</si>
  <si>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</si>
  <si>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</si>
  <si>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</si>
  <si>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</si>
  <si>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</si>
  <si>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</si>
  <si>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</si>
  <si>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</si>
  <si>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</si>
  <si>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</si>
  <si>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</si>
  <si>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</si>
  <si>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</si>
  <si>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</si>
  <si>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</si>
  <si>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</si>
  <si>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</si>
  <si>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</si>
  <si>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</si>
  <si>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</si>
  <si>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</si>
  <si>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</si>
  <si>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</si>
  <si>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</si>
  <si>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</si>
  <si>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</si>
  <si>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</si>
  <si>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</si>
  <si>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</si>
  <si>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</si>
  <si>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</si>
  <si>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</si>
  <si>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</si>
  <si>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</si>
  <si>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</si>
  <si>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</si>
  <si>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</si>
  <si>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</si>
  <si>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</si>
  <si>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</si>
  <si>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</si>
  <si>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</si>
  <si>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</si>
  <si>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</si>
  <si>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</si>
  <si>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</si>
  <si>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</si>
  <si>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</si>
  <si>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</si>
  <si>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</si>
  <si>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</si>
  <si>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</si>
  <si>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</si>
  <si>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</si>
  <si>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</si>
  <si>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</si>
  <si>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</si>
  <si>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</si>
  <si>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</si>
  <si>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</si>
  <si>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</si>
  <si>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</si>
  <si>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</si>
  <si>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</si>
  <si>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</si>
  <si>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</si>
  <si>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</si>
  <si>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</si>
  <si>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</si>
  <si>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</si>
  <si>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</si>
  <si>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</si>
  <si>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</si>
  <si>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</si>
  <si>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</si>
  <si>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</si>
  <si>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</si>
  <si>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</si>
  <si>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</si>
  <si>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</si>
  <si>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</si>
  <si>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</si>
  <si>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</si>
  <si>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</si>
  <si>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</si>
  <si>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</si>
  <si>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</si>
  <si>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</si>
  <si>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</si>
  <si>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</si>
  <si>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</si>
  <si>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</si>
  <si>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</si>
  <si>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</si>
  <si>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</si>
  <si>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</si>
  <si>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</si>
  <si>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</si>
  <si>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</si>
  <si>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</si>
  <si>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</si>
  <si>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</si>
  <si>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</si>
  <si>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</si>
  <si>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</si>
  <si>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</si>
  <si>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</si>
  <si>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</si>
  <si>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</si>
  <si>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</si>
  <si>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</si>
  <si>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</si>
  <si>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</si>
  <si>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</si>
  <si>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</si>
  <si>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</si>
  <si>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</si>
  <si>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</si>
  <si>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</si>
  <si>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</si>
  <si>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</si>
  <si>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</si>
  <si>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</si>
  <si>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</si>
  <si>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</si>
  <si>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</si>
  <si>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</si>
  <si>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</si>
  <si>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</si>
  <si>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</si>
  <si>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</si>
  <si>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</si>
  <si>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</si>
  <si>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</si>
  <si>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</si>
  <si>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</si>
  <si>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</si>
  <si>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</si>
  <si>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</si>
  <si>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</si>
  <si>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</si>
  <si>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</si>
  <si>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</si>
  <si>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</si>
  <si>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</si>
  <si>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</si>
  <si>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</si>
  <si>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</si>
  <si>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</si>
  <si>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</si>
  <si>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</si>
  <si>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</si>
  <si>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</si>
  <si>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</si>
  <si>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</si>
  <si>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</si>
  <si>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</si>
  <si>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</si>
  <si>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</si>
  <si>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</si>
  <si>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</si>
  <si>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</si>
  <si>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</si>
  <si>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</si>
  <si>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</si>
  <si>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</si>
  <si>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</si>
  <si>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</si>
  <si>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</si>
  <si>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</si>
  <si>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</si>
  <si>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</si>
  <si>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</si>
  <si>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</si>
  <si>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</si>
  <si>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</si>
  <si>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</si>
  <si>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</si>
  <si>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</si>
  <si>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</si>
  <si>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</si>
  <si>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</si>
  <si>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</si>
  <si>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</si>
  <si>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</si>
  <si>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</si>
  <si>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</si>
  <si>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</si>
  <si>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</si>
  <si>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</si>
  <si>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</si>
  <si>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</si>
  <si>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</si>
  <si>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</si>
  <si>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</si>
  <si>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</si>
  <si>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</si>
  <si>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</si>
  <si>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</si>
  <si>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</si>
  <si>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</si>
  <si>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</si>
  <si>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</si>
  <si>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</si>
  <si>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</si>
  <si>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</si>
  <si>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</si>
  <si>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</si>
  <si>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</si>
  <si>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</si>
  <si>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</si>
  <si>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</si>
  <si>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</si>
  <si>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</si>
  <si>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</si>
  <si>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</si>
  <si>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</si>
  <si>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</si>
  <si>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</si>
  <si>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</si>
  <si>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</si>
  <si>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</si>
  <si>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</si>
  <si>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</si>
  <si>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</si>
  <si>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</si>
  <si>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</si>
  <si>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</si>
  <si>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</si>
  <si>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</si>
  <si>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</si>
  <si>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</si>
  <si>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</si>
  <si>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</si>
  <si>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</si>
  <si>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</si>
  <si>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</si>
  <si>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</si>
  <si>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</si>
  <si>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</si>
  <si>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</si>
  <si>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</si>
  <si>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</si>
  <si>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</si>
  <si>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</si>
  <si>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</si>
  <si>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</si>
  <si>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</si>
  <si>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</si>
  <si>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</si>
  <si>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</si>
  <si>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</si>
  <si>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</si>
  <si>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</si>
  <si>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</si>
  <si>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</si>
  <si>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</si>
  <si>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</si>
  <si>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</si>
  <si>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</si>
  <si>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</si>
  <si>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</si>
  <si>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</si>
  <si>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</si>
  <si>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</si>
  <si>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</si>
  <si>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</si>
  <si>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</si>
  <si>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</si>
  <si>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</si>
  <si>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</si>
  <si>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</si>
  <si>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</si>
  <si>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</si>
  <si>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</si>
  <si>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</si>
  <si>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</si>
  <si>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</si>
  <si>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</si>
  <si>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</si>
  <si>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</si>
  <si>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</si>
  <si>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</si>
  <si>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</si>
  <si>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</si>
  <si>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</si>
  <si>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</si>
  <si>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</si>
  <si>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</si>
  <si>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</si>
  <si>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</si>
  <si>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</si>
  <si>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</si>
  <si>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</si>
  <si>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</si>
  <si>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</si>
  <si>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</si>
  <si>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</si>
  <si>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</si>
  <si>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</si>
  <si>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</si>
  <si>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</si>
  <si>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</si>
  <si>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</si>
  <si>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</si>
  <si>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</si>
  <si>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</si>
  <si>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</si>
  <si>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</si>
  <si>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</si>
  <si>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</si>
  <si>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</si>
  <si>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</si>
  <si>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</si>
  <si>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</si>
  <si>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</si>
  <si>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</si>
  <si>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</si>
  <si>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</si>
  <si>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</si>
  <si>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</si>
  <si>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</si>
  <si>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</si>
  <si>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</si>
  <si>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</si>
  <si>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</si>
  <si>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</si>
  <si>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</si>
  <si>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</si>
  <si>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</si>
  <si>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</si>
  <si>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</si>
  <si>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</si>
  <si>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</si>
  <si>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</si>
  <si>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</si>
  <si>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</si>
  <si>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</si>
  <si>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</si>
  <si>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</si>
  <si>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</si>
  <si>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</si>
  <si>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</si>
  <si>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</si>
  <si>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</si>
  <si>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</si>
  <si>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</si>
  <si>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</si>
  <si>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</si>
  <si>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</si>
  <si>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</si>
  <si>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</si>
  <si>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</si>
  <si>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</si>
  <si>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</si>
  <si>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</si>
  <si>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</si>
  <si>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</si>
  <si>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</si>
  <si>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</si>
  <si>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</si>
  <si>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</si>
  <si>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</si>
  <si>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</si>
  <si>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</si>
  <si>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</si>
  <si>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</si>
  <si>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</si>
  <si>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</si>
  <si>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</si>
  <si>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</si>
  <si>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</si>
  <si>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</si>
  <si>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</si>
  <si>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</si>
  <si>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</si>
  <si>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</si>
  <si>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</si>
  <si>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</si>
  <si>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</si>
  <si>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</si>
  <si>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</si>
  <si>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</si>
  <si>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</si>
  <si>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</si>
  <si>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</si>
  <si>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</si>
  <si>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</si>
  <si>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</si>
  <si>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</si>
  <si>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</si>
  <si>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</si>
  <si>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</si>
  <si>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</si>
  <si>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</si>
  <si>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</si>
  <si>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</si>
  <si>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</si>
  <si>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</si>
  <si>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</si>
  <si>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</si>
  <si>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</si>
  <si>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</si>
  <si>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</si>
  <si>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</si>
  <si>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</si>
  <si>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</si>
  <si>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</si>
  <si>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</si>
  <si>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</si>
  <si>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</si>
  <si>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</si>
  <si>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</si>
  <si>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</si>
  <si>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</si>
  <si>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</si>
  <si>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</si>
  <si>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</si>
  <si>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</si>
  <si>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</si>
  <si>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</si>
  <si>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</si>
  <si>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</si>
  <si>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</si>
  <si>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</si>
  <si>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</si>
  <si>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</si>
  <si>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</si>
  <si>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</si>
  <si>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</si>
  <si>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</si>
  <si>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</si>
  <si>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</si>
  <si>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</si>
  <si>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</si>
  <si>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</si>
  <si>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</si>
  <si>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</si>
  <si>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</si>
  <si>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</si>
  <si>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</si>
  <si>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</si>
  <si>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</si>
  <si>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</si>
  <si>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</si>
  <si>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</si>
  <si>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</si>
  <si>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</si>
  <si>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</si>
  <si>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</si>
  <si>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</si>
  <si>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</si>
  <si>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</si>
  <si>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</si>
  <si>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</si>
  <si>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</si>
  <si>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</si>
  <si>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</si>
  <si>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</si>
  <si>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</si>
  <si>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</si>
  <si>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</si>
  <si>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</si>
  <si>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</si>
  <si>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</si>
  <si>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</si>
  <si>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</si>
  <si>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</si>
  <si>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</si>
  <si>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</si>
  <si>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</si>
  <si>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</si>
  <si>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</si>
  <si>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</si>
  <si>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</si>
  <si>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</si>
  <si>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</si>
  <si>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</si>
  <si>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</si>
  <si>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</si>
  <si>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</si>
  <si>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</si>
  <si>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</si>
  <si>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</si>
  <si>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</si>
  <si>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</si>
  <si>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</si>
  <si>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</si>
  <si>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</si>
  <si>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</si>
  <si>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</si>
  <si>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</si>
  <si>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</si>
  <si>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</si>
  <si>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</si>
  <si>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</si>
  <si>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</si>
  <si>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</si>
  <si>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</si>
  <si>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</si>
  <si>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</si>
  <si>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</si>
  <si>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</si>
  <si>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</si>
  <si>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</si>
  <si>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</si>
  <si>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</si>
  <si>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</si>
  <si>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</si>
  <si>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</si>
  <si>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</si>
  <si>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</si>
  <si>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</si>
  <si>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</si>
  <si>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</si>
  <si>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</si>
  <si>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</si>
  <si>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</si>
  <si>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</si>
  <si>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</si>
  <si>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</si>
  <si>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</si>
  <si>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</si>
  <si>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</si>
  <si>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</si>
  <si>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</si>
  <si>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</si>
  <si>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</si>
  <si>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</si>
  <si>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</si>
  <si>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</si>
  <si>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</si>
  <si>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</si>
  <si>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</si>
  <si>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</si>
  <si>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</si>
  <si>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</si>
  <si>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</si>
  <si>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</si>
  <si>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</si>
  <si>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</si>
  <si>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</si>
  <si>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</si>
  <si>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</si>
  <si>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</si>
  <si>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</si>
  <si>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</si>
  <si>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</si>
  <si>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</si>
  <si>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</si>
  <si>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</si>
  <si>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</si>
  <si>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</si>
  <si>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</si>
  <si>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</si>
  <si>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</si>
  <si>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</si>
  <si>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</si>
  <si>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</si>
  <si>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</si>
  <si>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</si>
  <si>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</si>
  <si>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</si>
  <si>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</si>
  <si>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</si>
  <si>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</si>
  <si>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</si>
  <si>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</si>
  <si>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</si>
  <si>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</si>
  <si>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</si>
  <si>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</si>
  <si>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</si>
  <si>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</si>
  <si>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</si>
  <si>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</si>
  <si>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</si>
  <si>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</si>
  <si>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</si>
  <si>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</si>
  <si>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</si>
  <si>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</si>
  <si>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</si>
  <si>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</si>
  <si>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</si>
  <si>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</si>
  <si>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</si>
  <si>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</si>
  <si>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</si>
  <si>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</si>
  <si>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</si>
  <si>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</si>
  <si>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</si>
  <si>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</si>
  <si>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</si>
  <si>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</si>
  <si>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</si>
  <si>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</si>
  <si>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</si>
  <si>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</si>
  <si>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</si>
  <si>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</si>
  <si>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</si>
  <si>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</si>
  <si>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</si>
  <si>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</si>
  <si>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</si>
  <si>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</si>
  <si>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</si>
  <si>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</si>
  <si>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</si>
  <si>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</si>
  <si>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</si>
  <si>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</si>
  <si>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</si>
  <si>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</si>
  <si>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</si>
  <si>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</si>
  <si>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</si>
  <si>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</si>
  <si>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</si>
  <si>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</si>
  <si>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</si>
  <si>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</si>
  <si>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</si>
  <si>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</si>
  <si>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</si>
  <si>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</si>
  <si>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</si>
  <si>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</si>
  <si>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</si>
  <si>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</si>
  <si>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</si>
  <si>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</si>
  <si>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</si>
  <si>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</si>
  <si>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</si>
  <si>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</si>
  <si>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</si>
  <si>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</si>
  <si>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</si>
  <si>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</si>
  <si>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</si>
  <si>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</si>
  <si>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</si>
  <si>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</si>
  <si>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</si>
  <si>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</si>
  <si>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</si>
  <si>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</si>
  <si>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</si>
  <si>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</si>
  <si>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</si>
  <si>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</si>
  <si>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</si>
  <si>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</si>
  <si>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</si>
  <si>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</si>
  <si>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</si>
  <si>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</si>
  <si>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</si>
  <si>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</si>
  <si>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</si>
  <si>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</si>
  <si>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</si>
  <si>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</si>
  <si>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</si>
  <si>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</si>
  <si>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</si>
  <si>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</si>
  <si>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</si>
  <si>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</si>
  <si>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</si>
  <si>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</si>
  <si>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</si>
  <si>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</si>
  <si>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</si>
  <si>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</si>
  <si>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</si>
  <si>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</si>
  <si>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</si>
  <si>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</si>
  <si>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</si>
  <si>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</si>
  <si>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</si>
  <si>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</si>
  <si>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</si>
  <si>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</si>
  <si>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</si>
  <si>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</si>
  <si>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</si>
  <si>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</si>
  <si>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</si>
  <si>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</si>
  <si>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</si>
  <si>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</si>
  <si>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</si>
  <si>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</si>
  <si>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</si>
  <si>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</si>
  <si>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</si>
  <si>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</si>
  <si>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</si>
  <si>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</si>
  <si>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</si>
  <si>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</si>
  <si>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</si>
  <si>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</si>
  <si>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</si>
  <si>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</si>
  <si>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</si>
  <si>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</si>
  <si>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</si>
  <si>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</si>
  <si>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</si>
  <si>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</si>
  <si>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</si>
  <si>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</si>
  <si>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</si>
  <si>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</si>
  <si>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</si>
  <si>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</si>
  <si>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</si>
  <si>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</si>
  <si>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</si>
  <si>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</si>
  <si>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</si>
  <si>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</si>
  <si>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</si>
  <si>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</si>
  <si>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</si>
  <si>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</si>
  <si>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</si>
  <si>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</si>
  <si>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</si>
  <si>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</si>
  <si>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</si>
  <si>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</si>
  <si>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</si>
  <si>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</si>
  <si>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</si>
  <si>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</si>
  <si>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</si>
  <si>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</si>
  <si>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</si>
  <si>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</si>
  <si>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</si>
  <si>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</si>
  <si>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</si>
  <si>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</si>
  <si>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</si>
  <si>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</si>
  <si>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</si>
  <si>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</si>
  <si>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</si>
  <si>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</si>
  <si>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</si>
  <si>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</si>
  <si>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</si>
  <si>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</si>
  <si>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</si>
  <si>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</si>
  <si>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</si>
  <si>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</si>
  <si>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</si>
  <si>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</si>
  <si>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</si>
  <si>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</si>
  <si>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</si>
  <si>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</si>
  <si>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</si>
  <si>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</si>
  <si>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</si>
  <si>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</si>
  <si>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</si>
  <si>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</si>
  <si>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</si>
  <si>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</si>
  <si>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</si>
  <si>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</si>
  <si>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</si>
  <si>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</si>
  <si>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</si>
  <si>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</si>
  <si>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</si>
  <si>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</si>
  <si>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</si>
  <si>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</si>
  <si>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</si>
  <si>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</si>
  <si>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</si>
  <si>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</si>
  <si>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</si>
  <si>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</si>
  <si>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</si>
  <si>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</si>
  <si>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</si>
  <si>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</si>
  <si>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</si>
  <si>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</si>
  <si>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</si>
  <si>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</si>
  <si>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</si>
  <si>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</si>
  <si>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</si>
  <si>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</si>
  <si>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</si>
  <si>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</si>
  <si>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</si>
  <si>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</si>
  <si>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</si>
  <si>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</si>
  <si>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</si>
  <si>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</si>
  <si>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</si>
  <si>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</si>
  <si>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</si>
  <si>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</si>
  <si>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</si>
  <si>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</si>
  <si>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</si>
  <si>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</si>
  <si>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</si>
  <si>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</si>
  <si>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</si>
  <si>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</si>
  <si>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</si>
  <si>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</si>
  <si>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</si>
  <si>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</si>
  <si>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</si>
  <si>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</si>
  <si>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</si>
  <si>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</si>
  <si>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</si>
  <si>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</si>
  <si>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</si>
  <si>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</si>
  <si>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</si>
  <si>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</si>
  <si>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</si>
  <si>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</si>
  <si>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</si>
  <si>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</si>
  <si>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</si>
  <si>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</si>
  <si>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</si>
  <si>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</si>
  <si>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</si>
  <si>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</si>
  <si>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</si>
  <si>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</si>
  <si>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</si>
  <si>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</si>
  <si>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</si>
  <si>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</si>
  <si>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</si>
  <si>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</si>
  <si>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</si>
  <si>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</si>
  <si>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</si>
  <si>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</si>
  <si>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</si>
  <si>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</si>
  <si>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</si>
  <si>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</si>
  <si>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</si>
  <si>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</si>
  <si>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</si>
  <si>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</si>
  <si>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</si>
  <si>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</si>
  <si>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</si>
  <si>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</si>
  <si>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</si>
  <si>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</si>
  <si>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</si>
  <si>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</si>
  <si>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</si>
  <si>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</si>
  <si>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</si>
  <si>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</si>
  <si>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</si>
  <si>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</si>
  <si>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</si>
  <si>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</si>
  <si>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</si>
  <si>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</si>
  <si>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</si>
  <si>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</si>
  <si>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</si>
  <si>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</si>
  <si>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</si>
  <si>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</si>
  <si>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</si>
  <si>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</si>
  <si>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</si>
  <si>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</si>
  <si>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</si>
  <si>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</si>
  <si>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</si>
  <si>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</si>
  <si>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</si>
  <si>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</si>
  <si>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</si>
  <si>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</si>
  <si>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</si>
  <si>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</si>
  <si>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</si>
  <si>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</si>
  <si>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</si>
  <si>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</si>
  <si>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</si>
  <si>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</si>
  <si>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</si>
  <si>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</si>
  <si>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</si>
  <si>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</si>
  <si>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</si>
  <si>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</si>
  <si>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</si>
  <si>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</si>
  <si>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</si>
  <si>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</si>
  <si>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</si>
  <si>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</si>
  <si>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</si>
  <si>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</si>
  <si>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</si>
  <si>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</si>
  <si>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</si>
  <si>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</si>
  <si>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</si>
  <si>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</si>
  <si>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</si>
  <si>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</si>
  <si>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</si>
  <si>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</si>
  <si>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</si>
  <si>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</si>
  <si>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</si>
  <si>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</si>
  <si>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</si>
  <si>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</si>
  <si>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</si>
  <si>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</si>
  <si>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</si>
  <si>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</si>
  <si>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</si>
  <si>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</si>
  <si>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</si>
  <si>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</si>
  <si>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</si>
  <si>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</si>
  <si>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</si>
  <si>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</si>
  <si>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</si>
  <si>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</si>
  <si>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</si>
  <si>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</si>
  <si>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</si>
  <si>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</si>
  <si>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</si>
  <si>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</si>
  <si>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</si>
  <si>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</si>
  <si>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</si>
  <si>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</si>
  <si>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</si>
  <si>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</si>
  <si>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</si>
  <si>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</si>
  <si>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</si>
  <si>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</si>
  <si>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</si>
  <si>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</si>
  <si>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</si>
  <si>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</si>
  <si>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</si>
  <si>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</si>
  <si>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</si>
  <si>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</si>
  <si>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</si>
  <si>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</si>
  <si>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</si>
  <si>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</si>
  <si>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</si>
  <si>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</si>
  <si>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</si>
  <si>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</si>
  <si>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</si>
  <si>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</si>
  <si>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</si>
  <si>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</si>
  <si>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</si>
  <si>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</si>
  <si>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</si>
  <si>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</si>
  <si>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</si>
  <si>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</si>
  <si>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</si>
  <si>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</si>
  <si>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</si>
  <si>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</si>
  <si>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</si>
  <si>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</si>
  <si>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</si>
  <si>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</si>
  <si>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</si>
  <si>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</si>
  <si>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</si>
  <si>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</si>
  <si>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</si>
  <si>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</si>
  <si>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</si>
  <si>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</si>
  <si>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</si>
  <si>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</si>
  <si>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</si>
  <si>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</si>
  <si>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</si>
  <si>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</si>
  <si>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</si>
  <si>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</si>
  <si>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</si>
  <si>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</si>
  <si>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</si>
  <si>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</si>
  <si>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</si>
  <si>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</si>
  <si>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</si>
  <si>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</si>
  <si>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</si>
  <si>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</si>
  <si>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</si>
  <si>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</si>
  <si>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</si>
  <si>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</si>
  <si>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</si>
  <si>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</si>
  <si>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</si>
  <si>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</si>
  <si>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</si>
  <si>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</si>
  <si>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</si>
  <si>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</si>
  <si>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</si>
  <si>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</si>
  <si>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</si>
  <si>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</si>
  <si>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</si>
  <si>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</si>
  <si>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</si>
  <si>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</si>
  <si>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</si>
  <si>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</si>
  <si>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</si>
  <si>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</si>
  <si>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</si>
  <si>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</si>
  <si>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</si>
  <si>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</si>
  <si>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</si>
  <si>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</si>
  <si>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</si>
  <si>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</si>
  <si>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</si>
  <si>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</si>
  <si>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</si>
  <si>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</si>
  <si>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</si>
  <si>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</si>
  <si>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</si>
  <si>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</si>
  <si>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</si>
  <si>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</si>
  <si>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</si>
  <si>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</si>
  <si>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</si>
  <si>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</si>
  <si>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</si>
  <si>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</si>
  <si>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</si>
  <si>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</si>
  <si>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</si>
  <si>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</si>
  <si>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</si>
  <si>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</si>
  <si>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</si>
  <si>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</si>
  <si>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</si>
  <si>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</si>
  <si>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</si>
  <si>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</si>
  <si>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</si>
  <si>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</si>
  <si>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</si>
  <si>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</si>
  <si>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</si>
  <si>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</si>
  <si>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</si>
  <si>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</si>
  <si>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</si>
  <si>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</si>
  <si>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</si>
  <si>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</si>
  <si>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</si>
  <si>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</si>
  <si>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</si>
  <si>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</si>
  <si>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</si>
  <si>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</si>
  <si>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</si>
  <si>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</si>
  <si>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</si>
  <si>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</si>
  <si>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</si>
  <si>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</si>
  <si>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</si>
  <si>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</si>
  <si>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</si>
  <si>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</si>
  <si>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</si>
  <si>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</si>
  <si>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</si>
  <si>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</si>
  <si>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</si>
  <si>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</si>
  <si>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</si>
  <si>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</si>
  <si>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</si>
  <si>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</si>
  <si>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</si>
  <si>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</si>
  <si>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</si>
  <si>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</si>
  <si>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</si>
  <si>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</si>
  <si>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</si>
  <si>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</si>
  <si>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</si>
  <si>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</si>
  <si>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</si>
  <si>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</si>
  <si>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</si>
  <si>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</si>
  <si>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</si>
  <si>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</si>
  <si>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</si>
  <si>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</si>
  <si>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</si>
  <si>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</si>
  <si>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</si>
  <si>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</si>
  <si>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</si>
  <si>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</si>
  <si>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</si>
  <si>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</si>
  <si>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</si>
  <si>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</si>
  <si>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</si>
  <si>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</si>
  <si>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</si>
  <si>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</si>
  <si>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</si>
  <si>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</si>
  <si>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</si>
  <si>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</si>
  <si>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</si>
  <si>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</si>
  <si>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</si>
  <si>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</si>
  <si>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</si>
  <si>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</si>
  <si>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</si>
  <si>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</si>
  <si>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</si>
  <si>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</si>
  <si>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</si>
  <si>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</si>
  <si>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</si>
  <si>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</si>
  <si>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</si>
  <si>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</si>
  <si>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</si>
  <si>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</si>
  <si>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</si>
  <si>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</si>
  <si>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</si>
  <si>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</si>
  <si>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</si>
  <si>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</si>
  <si>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</si>
  <si>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</si>
  <si>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</si>
  <si>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</si>
  <si>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</si>
  <si>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</si>
  <si>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</si>
  <si>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</si>
  <si>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</si>
  <si>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</si>
  <si>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</si>
  <si>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</si>
  <si>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</si>
  <si>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</si>
  <si>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</si>
  <si>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</si>
  <si>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</si>
  <si>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</si>
  <si>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</si>
  <si>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</si>
  <si>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</si>
  <si>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</si>
  <si>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</si>
  <si>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</si>
  <si>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</si>
  <si>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</si>
  <si>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</si>
  <si>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</si>
  <si>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</si>
  <si>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</si>
  <si>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</si>
  <si>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</si>
  <si>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</si>
  <si>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</si>
  <si>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</si>
  <si>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</si>
  <si>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</si>
  <si>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</si>
  <si>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</si>
  <si>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</si>
  <si>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</si>
  <si>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</si>
  <si>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</si>
  <si>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</si>
  <si>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</si>
  <si>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</si>
  <si>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</si>
  <si>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</si>
  <si>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</si>
  <si>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</si>
  <si>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</si>
  <si>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</si>
  <si>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</si>
  <si>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</si>
  <si>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</si>
  <si>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</si>
  <si>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</si>
  <si>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</si>
  <si>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</si>
  <si>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</si>
  <si>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</si>
  <si>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</si>
  <si>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</si>
  <si>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</si>
  <si>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</si>
  <si>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</si>
  <si>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</si>
  <si>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</si>
  <si>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</si>
  <si>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</si>
  <si>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</si>
  <si>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</si>
  <si>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</si>
  <si>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</si>
  <si>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</si>
  <si>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</si>
  <si>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</si>
  <si>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</si>
  <si>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</si>
  <si>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</si>
  <si>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</si>
  <si>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</si>
  <si>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</si>
  <si>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</si>
  <si>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</si>
  <si>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</si>
  <si>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</si>
  <si>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</si>
  <si>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</si>
  <si>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</si>
  <si>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</si>
  <si>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</si>
  <si>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</si>
  <si>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</si>
  <si>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</si>
  <si>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</si>
  <si>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</si>
  <si>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</si>
  <si>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</si>
  <si>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</si>
  <si>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</si>
  <si>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</si>
  <si>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</si>
  <si>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</si>
  <si>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</si>
  <si>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</si>
  <si>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</si>
  <si>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</si>
  <si>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</si>
  <si>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</si>
  <si>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</si>
  <si>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</si>
  <si>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</si>
  <si>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</si>
  <si>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</si>
  <si>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</si>
  <si>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</si>
  <si>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</si>
  <si>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</si>
  <si>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</si>
  <si>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</si>
  <si>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</si>
  <si>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</si>
  <si>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</si>
  <si>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</si>
  <si>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</si>
  <si>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</si>
  <si>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</si>
  <si>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</si>
  <si>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</si>
  <si>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</si>
  <si>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</si>
  <si>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</si>
  <si>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</si>
  <si>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</si>
  <si>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</si>
  <si>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</si>
  <si>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</si>
  <si>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</si>
  <si>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</si>
  <si>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</si>
  <si>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</si>
  <si>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</si>
  <si>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</si>
  <si>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</si>
  <si>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</si>
  <si>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</si>
  <si>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</si>
  <si>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</si>
  <si>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</si>
  <si>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</si>
  <si>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</si>
  <si>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</si>
  <si>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</si>
  <si>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</si>
  <si>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</si>
  <si>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</si>
  <si>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</si>
  <si>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</si>
  <si>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</si>
  <si>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</si>
  <si>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</si>
  <si>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</si>
  <si>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</si>
  <si>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</si>
  <si>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</si>
  <si>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</si>
  <si>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</si>
  <si>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</si>
  <si>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</si>
  <si>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</si>
  <si>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</si>
  <si>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</si>
  <si>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</si>
  <si>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</si>
  <si>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</si>
  <si>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</si>
  <si>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</si>
  <si>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</si>
  <si>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</si>
  <si>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</si>
  <si>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</si>
  <si>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</si>
  <si>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</si>
  <si>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</si>
  <si>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</si>
  <si>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</si>
  <si>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</si>
  <si>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</si>
  <si>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</si>
  <si>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</si>
  <si>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</si>
  <si>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</si>
  <si>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</si>
  <si>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</si>
  <si>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</si>
  <si>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</si>
  <si>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</si>
  <si>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</si>
  <si>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</si>
  <si>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</si>
  <si>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</si>
  <si>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</si>
  <si>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</si>
  <si>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</si>
  <si>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</si>
  <si>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</si>
  <si>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</si>
  <si>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</si>
  <si>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</si>
  <si>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</si>
  <si>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</si>
  <si>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</si>
  <si>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</si>
  <si>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</si>
  <si>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</si>
  <si>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</si>
  <si>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</si>
  <si>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</si>
  <si>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</si>
  <si>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</si>
  <si>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</si>
  <si>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</si>
  <si>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</si>
  <si>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</si>
  <si>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</si>
  <si>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</si>
  <si>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</si>
  <si>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</si>
  <si>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</si>
  <si>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</si>
  <si>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</si>
  <si>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</si>
  <si>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</si>
  <si>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</si>
  <si>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</si>
  <si>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</si>
  <si>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</si>
  <si>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</si>
  <si>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</si>
  <si>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</si>
  <si>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</si>
  <si>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</si>
  <si>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</si>
  <si>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</si>
  <si>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</si>
  <si>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</si>
  <si>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</si>
  <si>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</si>
  <si>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</si>
  <si>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</si>
  <si>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</si>
  <si>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</si>
  <si>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</si>
  <si>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</si>
  <si>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</si>
  <si>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</si>
  <si>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</si>
  <si>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</si>
  <si>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</si>
  <si>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</si>
  <si>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</si>
  <si>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</si>
  <si>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</si>
  <si>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</si>
  <si>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</si>
  <si>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</si>
  <si>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</si>
  <si>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</si>
  <si>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</si>
  <si>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</si>
  <si>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</si>
  <si>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</si>
  <si>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</si>
  <si>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</si>
  <si>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</si>
  <si>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</si>
  <si>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</si>
  <si>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</si>
  <si>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</si>
  <si>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</si>
  <si>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</si>
  <si>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</si>
  <si>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</si>
  <si>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</si>
  <si>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</si>
  <si>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</si>
  <si>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</si>
  <si>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</si>
  <si>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</si>
  <si>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</si>
  <si>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</si>
  <si>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</si>
  <si>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</si>
  <si>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</si>
  <si>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</si>
  <si>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</si>
  <si>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</si>
  <si>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</si>
  <si>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</si>
  <si>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</si>
  <si>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</si>
  <si>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</si>
  <si>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</si>
  <si>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</si>
  <si>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</si>
  <si>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</si>
  <si>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</si>
  <si>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</si>
  <si>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</si>
  <si>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</si>
  <si>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</si>
  <si>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</si>
  <si>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</si>
  <si>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</si>
  <si>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</si>
  <si>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</si>
  <si>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</si>
  <si>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</si>
  <si>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</si>
  <si>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</si>
  <si>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</si>
  <si>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</si>
  <si>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</si>
  <si>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</si>
  <si>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</si>
  <si>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</si>
  <si>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</si>
  <si>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</si>
  <si>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</si>
  <si>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</si>
  <si>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</si>
  <si>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</si>
  <si>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</si>
  <si>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</si>
  <si>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</si>
  <si>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</si>
  <si>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</si>
  <si>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</si>
  <si>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</si>
  <si>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</si>
  <si>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</si>
  <si>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</si>
  <si>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</si>
  <si>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</si>
  <si>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</si>
  <si>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</si>
  <si>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</si>
  <si>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</si>
  <si>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</si>
  <si>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</si>
  <si>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</si>
  <si>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</si>
  <si>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</si>
  <si>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</si>
  <si>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</si>
  <si>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</si>
  <si>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</si>
  <si>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</si>
  <si>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</si>
  <si>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</si>
  <si>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</si>
  <si>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</si>
  <si>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</si>
  <si>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</si>
  <si>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</si>
  <si>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</si>
  <si>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</si>
  <si>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</si>
  <si>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</si>
  <si>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</si>
  <si>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</si>
  <si>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</si>
  <si>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</si>
  <si>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</si>
  <si>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</si>
  <si>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</si>
  <si>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</si>
  <si>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</si>
  <si>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</si>
  <si>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</si>
  <si>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</si>
  <si>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</si>
  <si>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</si>
  <si>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</si>
  <si>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</si>
  <si>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</si>
  <si>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</si>
  <si>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</si>
  <si>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</si>
  <si>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</si>
  <si>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</si>
  <si>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</si>
  <si>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</si>
  <si>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</si>
  <si>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</si>
  <si>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</si>
  <si>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</si>
  <si>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</si>
  <si>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</si>
  <si>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</si>
  <si>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</si>
  <si>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</si>
  <si>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</si>
  <si>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</si>
  <si>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</si>
  <si>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</si>
  <si>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</si>
  <si>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</si>
  <si>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</si>
  <si>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</si>
  <si>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</si>
  <si>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</si>
  <si>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</si>
  <si>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</si>
  <si>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</si>
  <si>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</si>
  <si>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</si>
  <si>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</si>
  <si>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</si>
  <si>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</si>
  <si>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</si>
  <si>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</si>
  <si>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</si>
  <si>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</si>
  <si>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</si>
  <si>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</si>
  <si>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</si>
  <si>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</si>
  <si>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</si>
  <si>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</si>
  <si>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</si>
  <si>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</si>
  <si>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</si>
  <si>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</si>
  <si>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</si>
  <si>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</si>
  <si>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</si>
  <si>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</si>
  <si>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</si>
  <si>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</si>
  <si>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</si>
  <si>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</si>
  <si>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</si>
  <si>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</si>
  <si>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</si>
  <si>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</si>
  <si>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</si>
  <si>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</si>
  <si>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</si>
  <si>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</si>
  <si>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</si>
  <si>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</si>
  <si>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</si>
  <si>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</si>
  <si>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</si>
  <si>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</si>
  <si>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</si>
  <si>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</si>
  <si>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</si>
  <si>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</si>
  <si>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</si>
  <si>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</si>
  <si>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</si>
  <si>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</si>
  <si>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</si>
  <si>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</si>
  <si>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</si>
  <si>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</si>
  <si>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</si>
  <si>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</si>
  <si>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</si>
  <si>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</si>
  <si>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</si>
  <si>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</si>
  <si>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</si>
  <si>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</si>
  <si>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</si>
  <si>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</si>
  <si>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</si>
  <si>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</si>
  <si>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</si>
  <si>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</si>
  <si>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</si>
  <si>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</si>
  <si>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</si>
  <si>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</si>
  <si>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</si>
  <si>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</si>
  <si>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</si>
  <si>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</si>
  <si>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</si>
  <si>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</si>
  <si>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</si>
  <si>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</si>
  <si>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</si>
  <si>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</si>
  <si>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</si>
  <si>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</si>
  <si>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</si>
  <si>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</si>
  <si>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</si>
  <si>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</si>
  <si>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</si>
  <si>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</si>
  <si>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</si>
  <si>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</si>
  <si>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</si>
  <si>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</si>
  <si>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</si>
  <si>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</si>
  <si>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</si>
  <si>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</si>
  <si>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</si>
  <si>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</si>
  <si>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</si>
  <si>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</si>
  <si>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</si>
  <si>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</si>
  <si>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</si>
  <si>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</si>
  <si>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</si>
  <si>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</si>
  <si>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</si>
  <si>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</si>
  <si>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</si>
  <si>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</si>
  <si>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</si>
  <si>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</si>
  <si>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</si>
  <si>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</si>
  <si>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</si>
  <si>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</si>
  <si>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</si>
  <si>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</si>
  <si>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</si>
  <si>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</si>
  <si>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</si>
  <si>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</si>
  <si>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</si>
  <si>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</si>
  <si>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</si>
  <si>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</si>
  <si>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</si>
  <si>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</si>
  <si>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</si>
  <si>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</si>
  <si>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</si>
  <si>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</si>
  <si>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</si>
  <si>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</si>
  <si>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</si>
  <si>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</si>
  <si>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</si>
  <si>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</si>
  <si>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</si>
  <si>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</si>
  <si>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</si>
  <si>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</si>
  <si>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</si>
  <si>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</si>
  <si>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</si>
  <si>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</si>
  <si>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</si>
  <si>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</si>
  <si>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</si>
  <si>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</si>
  <si>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</si>
  <si>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</si>
  <si>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</si>
  <si>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</si>
  <si>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</si>
  <si>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</si>
  <si>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</si>
  <si>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</si>
  <si>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</si>
  <si>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</si>
  <si>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</si>
  <si>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</si>
  <si>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</si>
  <si>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</si>
  <si>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</si>
  <si>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</si>
  <si>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</si>
  <si>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</si>
  <si>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</si>
  <si>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</si>
  <si>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</si>
  <si>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</si>
  <si>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</si>
  <si>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</si>
  <si>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</si>
  <si>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</si>
  <si>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</si>
  <si>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</si>
  <si>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</si>
  <si>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</si>
  <si>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</si>
  <si>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</si>
  <si>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</si>
  <si>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</si>
  <si>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</si>
  <si>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</si>
  <si>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</si>
  <si>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</si>
  <si>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</si>
  <si>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</si>
  <si>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</si>
  <si>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</si>
  <si>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</si>
  <si>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</si>
  <si>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</si>
  <si>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</si>
  <si>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</si>
  <si>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</si>
  <si>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</si>
  <si>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</si>
  <si>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</si>
  <si>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</si>
  <si>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</si>
  <si>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</si>
  <si>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</si>
  <si>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</si>
  <si>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</si>
  <si>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</si>
  <si>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</si>
  <si>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</si>
  <si>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</si>
  <si>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</si>
  <si>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</si>
  <si>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</si>
  <si>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</si>
  <si>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</si>
  <si>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</si>
  <si>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</si>
  <si>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</si>
  <si>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</si>
  <si>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</si>
  <si>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</si>
  <si>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</si>
  <si>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</si>
  <si>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</si>
  <si>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</si>
  <si>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</si>
  <si>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</si>
  <si>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</si>
  <si>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</si>
  <si>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</si>
  <si>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</si>
  <si>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</si>
  <si>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</si>
  <si>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</si>
  <si>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</si>
  <si>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</si>
  <si>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</si>
  <si>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</si>
  <si>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</si>
  <si>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</si>
  <si>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</si>
  <si>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</si>
  <si>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</si>
  <si>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</si>
  <si>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</si>
  <si>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</si>
  <si>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</si>
  <si>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</si>
  <si>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</si>
  <si>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</si>
  <si>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</si>
  <si>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</si>
  <si>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</si>
  <si>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</si>
  <si>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</si>
  <si>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</si>
  <si>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</si>
  <si>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</si>
  <si>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</si>
  <si>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</si>
  <si>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</si>
  <si>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</si>
  <si>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</si>
  <si>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</si>
  <si>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</si>
  <si>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</si>
  <si>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</si>
  <si>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</si>
  <si>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</si>
  <si>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</si>
  <si>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</si>
  <si>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</si>
  <si>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</si>
  <si>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</si>
  <si>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</si>
  <si>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</si>
  <si>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</si>
  <si>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</si>
  <si>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</si>
  <si>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</si>
  <si>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</si>
  <si>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</si>
  <si>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</si>
  <si>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</si>
  <si>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</si>
  <si>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</si>
  <si>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</si>
  <si>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</si>
  <si>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</si>
  <si>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</si>
  <si>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</si>
  <si>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</si>
  <si>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</si>
  <si>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</si>
  <si>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</si>
  <si>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</si>
  <si>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</si>
  <si>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</si>
  <si>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</si>
  <si>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</si>
  <si>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</si>
  <si>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</si>
  <si>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</si>
  <si>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</si>
  <si>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</si>
  <si>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</si>
  <si>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</si>
  <si>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</si>
  <si>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</si>
  <si>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</si>
  <si>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</si>
  <si>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</si>
  <si>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</si>
  <si>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</si>
  <si>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</si>
  <si>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</si>
  <si>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</si>
  <si>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</si>
  <si>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</si>
  <si>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</si>
  <si>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</si>
  <si>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</si>
  <si>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</si>
  <si>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</si>
  <si>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</si>
  <si>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</si>
  <si>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</si>
  <si>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</si>
  <si>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</si>
  <si>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</si>
  <si>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</si>
  <si>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</si>
  <si>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</si>
  <si>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</si>
  <si>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</si>
  <si>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</si>
  <si>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</si>
  <si>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</si>
  <si>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</si>
  <si>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</si>
  <si>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</si>
  <si>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</si>
  <si>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</si>
  <si>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</si>
  <si>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</si>
  <si>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</si>
  <si>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</si>
  <si>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</si>
  <si>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</si>
  <si>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</si>
  <si>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</si>
  <si>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</si>
  <si>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</si>
  <si>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</si>
  <si>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</si>
  <si>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</si>
  <si>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</si>
  <si>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</si>
  <si>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</si>
  <si>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</si>
  <si>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</si>
  <si>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</si>
  <si>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</si>
  <si>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</si>
  <si>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</si>
  <si>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</si>
  <si>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</si>
  <si>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</si>
  <si>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</si>
  <si>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</si>
  <si>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</si>
  <si>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</si>
  <si>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</si>
  <si>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</si>
  <si>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</si>
  <si>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</si>
  <si>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</si>
  <si>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</si>
  <si>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</si>
  <si>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</si>
  <si>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</si>
  <si>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</si>
  <si>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</si>
  <si>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</si>
  <si>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</si>
  <si>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</si>
  <si>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</si>
  <si>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</si>
  <si>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</si>
  <si>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</si>
  <si>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</si>
  <si>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</si>
  <si>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</si>
  <si>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</si>
  <si>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</si>
  <si>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</si>
  <si>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</si>
  <si>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</si>
  <si>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</si>
  <si>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</si>
  <si>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</si>
  <si>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</si>
  <si>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</si>
  <si>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</si>
  <si>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</si>
  <si>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</si>
  <si>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</si>
  <si>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</si>
  <si>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</si>
  <si>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</si>
  <si>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</si>
  <si>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</si>
  <si>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</si>
  <si>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</si>
  <si>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</si>
  <si>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</si>
  <si>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</si>
  <si>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</si>
  <si>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</si>
  <si>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</si>
  <si>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</si>
  <si>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</si>
  <si>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</si>
  <si>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</si>
  <si>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</si>
  <si>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</si>
  <si>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</si>
  <si>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</si>
  <si>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</si>
  <si>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</si>
  <si>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</si>
  <si>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</si>
  <si>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</si>
  <si>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</si>
  <si>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</si>
  <si>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</si>
  <si>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</si>
  <si>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</si>
  <si>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</si>
  <si>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</si>
  <si>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</si>
  <si>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</si>
  <si>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</si>
  <si>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</si>
  <si>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</si>
  <si>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</si>
  <si>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</si>
  <si>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</si>
  <si>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</si>
  <si>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</si>
  <si>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</si>
  <si>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</si>
  <si>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</si>
  <si>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</si>
  <si>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</si>
  <si>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</si>
  <si>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</si>
  <si>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</si>
  <si>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</si>
  <si>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</si>
  <si>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</si>
  <si>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</si>
  <si>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</si>
  <si>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</si>
  <si>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</si>
  <si>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</si>
  <si>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</si>
  <si>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</si>
  <si>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</si>
  <si>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</si>
  <si>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</si>
  <si>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</si>
  <si>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</si>
  <si>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</si>
  <si>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</si>
  <si>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</si>
  <si>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</si>
  <si>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</si>
  <si>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</si>
  <si>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</si>
  <si>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</si>
  <si>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</si>
  <si>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</si>
  <si>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</si>
  <si>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</si>
  <si>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</si>
  <si>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</si>
  <si>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</si>
  <si>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</si>
  <si>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</si>
  <si>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</si>
  <si>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</si>
  <si>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</si>
  <si>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</si>
  <si>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</si>
  <si>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</si>
  <si>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</si>
  <si>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</si>
  <si>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</si>
  <si>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</si>
  <si>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</si>
  <si>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</si>
  <si>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</si>
  <si>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</si>
  <si>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</si>
  <si>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</si>
  <si>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</si>
  <si>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</si>
  <si>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</si>
  <si>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</si>
  <si>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</si>
  <si>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</si>
  <si>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</si>
  <si>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</si>
  <si>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</si>
  <si>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</si>
  <si>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</si>
  <si>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</si>
  <si>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</si>
  <si>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</si>
  <si>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</si>
  <si>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</si>
  <si>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</si>
  <si>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</si>
  <si>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</si>
  <si>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</si>
  <si>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</si>
  <si>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</si>
  <si>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</si>
  <si>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</si>
  <si>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</si>
  <si>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</si>
  <si>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</si>
  <si>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</si>
  <si>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</si>
  <si>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</si>
  <si>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</si>
  <si>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</si>
  <si>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</si>
  <si>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</si>
  <si>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</si>
  <si>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</si>
  <si>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</si>
  <si>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</si>
  <si>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</si>
  <si>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</si>
  <si>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</si>
  <si>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</si>
  <si>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</si>
  <si>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</si>
  <si>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</si>
  <si>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</si>
  <si>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</si>
  <si>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</si>
  <si>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</si>
  <si>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</si>
  <si>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</si>
  <si>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</si>
  <si>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</si>
  <si>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</si>
  <si>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</si>
  <si>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</si>
  <si>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</si>
  <si>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</si>
  <si>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</si>
  <si>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</si>
  <si>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</si>
  <si>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</si>
  <si>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</si>
  <si>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</si>
  <si>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</si>
  <si>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</si>
  <si>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</si>
  <si>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</si>
  <si>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</si>
  <si>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</si>
  <si>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</si>
  <si>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</si>
  <si>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</si>
  <si>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</si>
  <si>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</si>
  <si>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</si>
  <si>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</si>
  <si>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</si>
  <si>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</si>
  <si>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</si>
  <si>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</si>
  <si>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</si>
  <si>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</si>
  <si>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</si>
  <si>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</si>
  <si>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</si>
  <si>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</si>
  <si>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</si>
  <si>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</si>
  <si>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</si>
  <si>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</si>
  <si>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</si>
  <si>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</si>
  <si>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</si>
  <si>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</si>
  <si>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</si>
  <si>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</si>
  <si>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</si>
  <si>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</si>
  <si>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</si>
  <si>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</si>
  <si>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</si>
  <si>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</si>
  <si>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</si>
  <si>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</si>
  <si>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</si>
  <si>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</si>
  <si>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</si>
  <si>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</si>
  <si>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</si>
  <si>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</si>
  <si>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</si>
  <si>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</si>
  <si>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</si>
  <si>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</si>
  <si>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</si>
  <si>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</si>
  <si>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</si>
  <si>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</si>
  <si>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</si>
  <si>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</si>
  <si>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</si>
  <si>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</si>
  <si>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</si>
  <si>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</si>
  <si>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</si>
  <si>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</si>
  <si>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</si>
  <si>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</si>
  <si>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</si>
  <si>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</si>
  <si>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</si>
  <si>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</si>
  <si>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</si>
  <si>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</si>
  <si>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</si>
  <si>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</si>
  <si>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</si>
  <si>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</si>
  <si>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</si>
  <si>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</si>
  <si>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</si>
  <si>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</si>
  <si>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</si>
  <si>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</si>
  <si>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</si>
  <si>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</si>
  <si>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</si>
  <si>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</si>
  <si>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</si>
  <si>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</si>
  <si>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</si>
  <si>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</si>
  <si>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</si>
  <si>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</si>
  <si>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</si>
  <si>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</si>
  <si>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</si>
  <si>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</si>
  <si>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</si>
  <si>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</si>
  <si>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</si>
  <si>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</si>
  <si>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</si>
  <si>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</si>
  <si>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</si>
  <si>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</si>
  <si>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</si>
  <si>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</si>
  <si>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</si>
  <si>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</si>
  <si>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</si>
  <si>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</si>
  <si>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</si>
  <si>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</si>
  <si>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</si>
  <si>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</si>
  <si>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</si>
  <si>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</si>
  <si>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</si>
  <si>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</si>
  <si>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</si>
  <si>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</si>
  <si>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</si>
  <si>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</si>
  <si>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</si>
  <si>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</si>
  <si>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</si>
  <si>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</si>
  <si>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</si>
  <si>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</si>
  <si>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</si>
  <si>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</si>
  <si>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</si>
  <si>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</si>
  <si>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</si>
  <si>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</si>
  <si>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</si>
  <si>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</si>
  <si>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</si>
  <si>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</si>
  <si>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</si>
  <si>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</si>
  <si>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</si>
  <si>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</si>
  <si>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</si>
  <si>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</si>
  <si>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</si>
  <si>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</si>
  <si>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</si>
  <si>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</si>
  <si>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</si>
  <si>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</si>
  <si>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</si>
  <si>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</si>
  <si>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</si>
  <si>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</si>
  <si>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</si>
  <si>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</si>
  <si>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</si>
  <si>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</si>
  <si>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</si>
  <si>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</si>
  <si>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</si>
  <si>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</si>
  <si>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</si>
  <si>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</si>
  <si>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</si>
  <si>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</si>
  <si>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</si>
  <si>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</si>
  <si>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</si>
  <si>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</si>
  <si>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</si>
  <si>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</si>
  <si>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</si>
  <si>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</si>
  <si>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</si>
  <si>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</si>
  <si>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</si>
  <si>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</si>
  <si>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</si>
  <si>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</si>
  <si>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</si>
  <si>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</si>
  <si>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</si>
  <si>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</si>
  <si>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</si>
  <si>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</si>
  <si>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</si>
  <si>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</si>
  <si>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</si>
  <si>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</si>
  <si>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</si>
  <si>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</si>
  <si>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</si>
  <si>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</si>
  <si>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</si>
  <si>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</si>
  <si>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</si>
  <si>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</si>
  <si>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</si>
  <si>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</si>
  <si>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</si>
  <si>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</si>
  <si>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</si>
  <si>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</si>
  <si>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</si>
  <si>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</si>
  <si>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</si>
  <si>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</si>
  <si>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</si>
  <si>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</si>
  <si>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</si>
  <si>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</si>
  <si>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</si>
  <si>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</si>
  <si>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</si>
  <si>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</si>
  <si>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</si>
  <si>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</si>
  <si>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</si>
  <si>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</si>
  <si>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</si>
  <si>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</si>
  <si>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</si>
  <si>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</si>
  <si>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</si>
  <si>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</si>
  <si>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</si>
  <si>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</si>
  <si>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</si>
  <si>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</si>
  <si>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</si>
  <si>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</si>
  <si>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</si>
  <si>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</si>
  <si>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</si>
  <si>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</si>
  <si>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</si>
  <si>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</si>
  <si>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</si>
  <si>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</si>
  <si>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</si>
  <si>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</si>
  <si>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</si>
  <si>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</si>
  <si>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</si>
  <si>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</si>
  <si>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</si>
  <si>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</si>
  <si>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</si>
  <si>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</si>
  <si>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</si>
  <si>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</si>
  <si>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</si>
  <si>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</si>
  <si>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</si>
  <si>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</si>
  <si>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</si>
  <si>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</si>
  <si>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</si>
  <si>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</si>
  <si>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</si>
  <si>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</si>
  <si>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</si>
  <si>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</si>
  <si>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</si>
  <si>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</si>
  <si>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</si>
  <si>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</si>
  <si>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</si>
  <si>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</si>
  <si>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</si>
  <si>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</si>
  <si>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</si>
  <si>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</si>
  <si>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</si>
  <si>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</si>
  <si>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</si>
  <si>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</si>
  <si>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</si>
  <si>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</si>
  <si>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</si>
  <si>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</si>
  <si>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</si>
  <si>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</si>
  <si>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</si>
  <si>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</si>
  <si>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</si>
  <si>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</si>
  <si>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</si>
  <si>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</si>
  <si>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</si>
  <si>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</si>
  <si>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</si>
  <si>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</si>
  <si>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</si>
  <si>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</si>
  <si>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</si>
  <si>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</si>
  <si>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</si>
  <si>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</si>
  <si>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</si>
  <si>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</si>
  <si>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</si>
  <si>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</si>
  <si>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</si>
  <si>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</si>
  <si>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</si>
  <si>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</si>
  <si>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</si>
  <si>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</si>
  <si>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</si>
  <si>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</si>
  <si>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</si>
  <si>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</si>
  <si>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</si>
  <si>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</si>
  <si>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</si>
  <si>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</si>
  <si>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</si>
  <si>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</si>
  <si>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</si>
  <si>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</si>
  <si>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</si>
  <si>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</si>
  <si>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</si>
  <si>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</si>
  <si>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</si>
  <si>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</si>
  <si>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</si>
  <si>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</si>
  <si>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</si>
  <si>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</si>
  <si>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</si>
  <si>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</si>
  <si>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</si>
  <si>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</si>
  <si>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</si>
  <si>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</si>
  <si>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</si>
  <si>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</si>
  <si>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</si>
  <si>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</si>
  <si>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</si>
  <si>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</si>
  <si>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</si>
  <si>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</si>
  <si>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</si>
  <si>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</si>
  <si>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</si>
  <si>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</si>
  <si>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</si>
  <si>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</si>
  <si>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</si>
  <si>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</si>
  <si>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</si>
  <si>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</si>
  <si>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</si>
  <si>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</si>
  <si>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</si>
  <si>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</si>
  <si>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</si>
  <si>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</si>
  <si>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</si>
  <si>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</si>
  <si>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</si>
  <si>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</si>
  <si>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</si>
  <si>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</si>
  <si>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</si>
  <si>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</si>
  <si>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</si>
  <si>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</si>
  <si>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</si>
  <si>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</si>
  <si>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</si>
  <si>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</si>
  <si>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</si>
  <si>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</si>
  <si>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</si>
  <si>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</si>
  <si>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</si>
  <si>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</si>
  <si>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</si>
  <si>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</si>
  <si>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</si>
  <si>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</si>
  <si>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</si>
  <si>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</si>
  <si>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</si>
  <si>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</si>
  <si>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</si>
  <si>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</si>
  <si>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</si>
  <si>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</si>
  <si>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</si>
  <si>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</si>
  <si>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</si>
  <si>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</si>
  <si>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</si>
  <si>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</si>
  <si>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</si>
  <si>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</si>
  <si>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</si>
  <si>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</si>
  <si>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</si>
  <si>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</si>
  <si>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</si>
  <si>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</si>
  <si>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</si>
  <si>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</si>
  <si>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</si>
  <si>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</si>
  <si>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</si>
  <si>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</si>
  <si>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</si>
  <si>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</si>
  <si>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</si>
  <si>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</si>
  <si>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</si>
  <si>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</si>
  <si>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</si>
  <si>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</si>
  <si>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</si>
  <si>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</si>
  <si>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</si>
  <si>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</si>
  <si>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</si>
  <si>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</si>
  <si>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</si>
  <si>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</si>
  <si>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</si>
  <si>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</si>
  <si>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</si>
  <si>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</si>
  <si>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</si>
  <si>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</si>
  <si>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</si>
  <si>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</si>
  <si>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</si>
  <si>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</si>
  <si>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</si>
  <si>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</si>
  <si>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</si>
  <si>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</si>
  <si>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</si>
  <si>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</si>
  <si>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</si>
  <si>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</si>
  <si>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</si>
  <si>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</si>
  <si>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</si>
  <si>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</si>
  <si>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</si>
  <si>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</si>
  <si>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</si>
  <si>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</si>
  <si>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</si>
  <si>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</si>
  <si>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</si>
  <si>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</si>
  <si>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</si>
  <si>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</si>
  <si>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</si>
  <si>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</si>
  <si>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</si>
  <si>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</si>
  <si>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</si>
  <si>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</si>
  <si>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</si>
  <si>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</si>
  <si>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</si>
  <si>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</si>
  <si>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</si>
  <si>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</si>
  <si>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</si>
  <si>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</si>
  <si>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</si>
  <si>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</si>
  <si>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</si>
  <si>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</si>
  <si>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</si>
  <si>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</si>
  <si>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</si>
  <si>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</si>
  <si>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</si>
  <si>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</si>
  <si>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</si>
  <si>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</si>
  <si>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</si>
  <si>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</si>
  <si>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</si>
  <si>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</si>
  <si>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</si>
  <si>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</si>
  <si>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</si>
  <si>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</si>
  <si>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</si>
  <si>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</si>
  <si>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</si>
  <si>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</si>
  <si>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</si>
  <si>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</si>
  <si>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</si>
  <si>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</si>
  <si>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</si>
  <si>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</si>
  <si>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</si>
  <si>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</si>
  <si>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</si>
  <si>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</si>
  <si>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</si>
  <si>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</si>
  <si>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</si>
  <si>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</si>
  <si>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</si>
  <si>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</si>
  <si>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</si>
  <si>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</si>
  <si>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</si>
  <si>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</si>
  <si>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</si>
  <si>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</si>
  <si>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</si>
  <si>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</si>
  <si>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</si>
  <si>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</si>
  <si>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</si>
  <si>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</si>
  <si>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</si>
  <si>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</si>
  <si>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</si>
  <si>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</si>
  <si>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</si>
  <si>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</si>
  <si>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</si>
  <si>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</si>
  <si>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</si>
  <si>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</si>
  <si>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</si>
  <si>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</si>
  <si>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</si>
  <si>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</si>
  <si>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</si>
  <si>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</si>
  <si>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</si>
  <si>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</si>
  <si>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</si>
  <si>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</si>
  <si>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</si>
  <si>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</si>
  <si>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</si>
  <si>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</si>
  <si>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</si>
  <si>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</si>
  <si>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</si>
  <si>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</si>
  <si>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</si>
  <si>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</si>
  <si>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</si>
  <si>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</si>
  <si>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</si>
  <si>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</si>
  <si>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</si>
  <si>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</si>
  <si>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</si>
  <si>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</si>
  <si>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</si>
  <si>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</si>
  <si>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</si>
  <si>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</si>
  <si>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</si>
  <si>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</si>
  <si>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</si>
  <si>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</si>
  <si>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</si>
  <si>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</si>
  <si>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</si>
  <si>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</si>
  <si>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</si>
  <si>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</si>
  <si>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</si>
  <si>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</si>
  <si>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</si>
  <si>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</si>
  <si>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</si>
  <si>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</si>
  <si>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</si>
  <si>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</si>
  <si>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</si>
  <si>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</si>
  <si>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</si>
  <si>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</si>
  <si>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</si>
  <si>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</si>
  <si>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</si>
  <si>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</si>
  <si>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</si>
  <si>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</si>
  <si>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</si>
  <si>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</si>
  <si>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</si>
  <si>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</si>
  <si>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</si>
  <si>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</si>
  <si>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</si>
  <si>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</si>
  <si>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</si>
  <si>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</si>
  <si>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</si>
  <si>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</si>
  <si>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</si>
  <si>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</si>
  <si>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</si>
  <si>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</si>
  <si>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</si>
  <si>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</si>
  <si>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</si>
  <si>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</si>
  <si>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</si>
  <si>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</si>
  <si>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</si>
  <si>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</si>
  <si>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</si>
  <si>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</si>
  <si>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</si>
  <si>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</si>
  <si>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</si>
  <si>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</si>
  <si>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</si>
  <si>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</si>
  <si>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</si>
  <si>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</si>
  <si>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</si>
  <si>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</si>
  <si>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</si>
  <si>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</si>
  <si>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</si>
  <si>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</si>
  <si>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</si>
  <si>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</si>
  <si>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</si>
  <si>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</si>
  <si>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</si>
  <si>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</si>
  <si>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</si>
  <si>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</si>
  <si>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</si>
  <si>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</si>
  <si>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</si>
  <si>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</si>
  <si>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</si>
  <si>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</si>
  <si>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</si>
  <si>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</si>
  <si>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</si>
  <si>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</si>
  <si>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</si>
  <si>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</si>
  <si>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</si>
  <si>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</si>
  <si>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</si>
  <si>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</si>
  <si>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</si>
  <si>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</si>
  <si>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</si>
  <si>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</si>
  <si>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</si>
  <si>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</si>
  <si>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</si>
  <si>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</si>
  <si>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</si>
  <si>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</si>
  <si>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</si>
  <si>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</si>
  <si>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</si>
  <si>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</si>
  <si>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</si>
  <si>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</si>
  <si>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</si>
  <si>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</si>
  <si>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</si>
  <si>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</si>
  <si>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</si>
  <si>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</si>
  <si>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</si>
  <si>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</si>
  <si>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</si>
  <si>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</si>
  <si>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</si>
  <si>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</si>
  <si>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</si>
  <si>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</si>
  <si>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</si>
  <si>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</si>
  <si>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</si>
  <si>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</si>
  <si>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</si>
  <si>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</si>
  <si>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</si>
  <si>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</si>
  <si>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</si>
  <si>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</si>
  <si>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</si>
  <si>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</si>
  <si>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</si>
  <si>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</si>
  <si>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</si>
  <si>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</si>
  <si>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</si>
  <si>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</si>
  <si>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</si>
  <si>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</si>
  <si>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</si>
  <si>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</si>
  <si>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</si>
  <si>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</si>
  <si>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</si>
  <si>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</si>
  <si>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</si>
  <si>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</si>
  <si>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</si>
  <si>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</si>
  <si>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</si>
  <si>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</si>
  <si>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</si>
  <si>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</si>
  <si>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</si>
  <si>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</si>
  <si>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</si>
  <si>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</si>
  <si>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</si>
  <si>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</si>
  <si>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</si>
  <si>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</si>
  <si>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</si>
  <si>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</si>
  <si>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</si>
  <si>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</si>
  <si>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</si>
  <si>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</si>
  <si>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</si>
  <si>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</si>
  <si>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</si>
  <si>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</si>
  <si>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</si>
  <si>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</si>
  <si>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</si>
  <si>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</si>
  <si>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</si>
  <si>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</si>
  <si>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</si>
  <si>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</si>
  <si>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</si>
  <si>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</si>
  <si>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</si>
  <si>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</si>
  <si>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</si>
  <si>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</si>
  <si>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</si>
  <si>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</si>
  <si>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</si>
  <si>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</si>
  <si>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</si>
  <si>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</si>
  <si>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</si>
  <si>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</si>
  <si>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</si>
  <si>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</si>
  <si>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</si>
  <si>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</si>
  <si>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</si>
  <si>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</si>
  <si>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</si>
  <si>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</si>
  <si>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</si>
  <si>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</si>
  <si>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</si>
  <si>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</si>
  <si>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</si>
  <si>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</si>
  <si>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</si>
  <si>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</si>
  <si>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</si>
  <si>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</si>
  <si>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</si>
  <si>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</si>
  <si>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</si>
  <si>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</si>
  <si>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</si>
  <si>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</si>
  <si>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</si>
  <si>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</si>
  <si>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</si>
  <si>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</si>
  <si>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</si>
  <si>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</si>
  <si>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</si>
  <si>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</si>
  <si>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</si>
  <si>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</si>
  <si>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</si>
  <si>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</si>
  <si>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</si>
  <si>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</si>
  <si>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</si>
  <si>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</si>
  <si>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</si>
  <si>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</si>
  <si>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</si>
  <si>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</si>
  <si>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</si>
  <si>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</si>
  <si>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</si>
  <si>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</si>
  <si>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</si>
  <si>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</si>
  <si>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</si>
  <si>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</si>
  <si>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</si>
  <si>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</si>
  <si>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</si>
  <si>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</si>
  <si>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</si>
  <si>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</si>
  <si>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</si>
  <si>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</si>
  <si>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</si>
  <si>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</si>
  <si>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</si>
  <si>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</si>
  <si>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</si>
  <si>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</si>
  <si>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</si>
  <si>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</si>
  <si>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</si>
  <si>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</si>
  <si>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</si>
  <si>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</si>
  <si>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</si>
  <si>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</si>
  <si>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</si>
  <si>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</si>
  <si>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</si>
  <si>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</si>
  <si>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</si>
  <si>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</si>
  <si>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</si>
  <si>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</si>
  <si>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</si>
  <si>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</si>
  <si>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</si>
  <si>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</si>
  <si>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</si>
  <si>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</si>
  <si>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</si>
  <si>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</si>
  <si>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</si>
  <si>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</si>
  <si>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</si>
  <si>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</si>
  <si>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</si>
  <si>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</si>
  <si>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</si>
  <si>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</si>
  <si>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</si>
  <si>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</si>
  <si>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</si>
  <si>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</si>
  <si>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</si>
  <si>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</si>
  <si>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</si>
  <si>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</si>
  <si>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</si>
  <si>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</si>
  <si>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</si>
  <si>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</si>
  <si>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</si>
  <si>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</si>
  <si>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</si>
  <si>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</si>
  <si>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</si>
  <si>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</si>
  <si>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</si>
  <si>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</si>
  <si>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</si>
  <si>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</si>
  <si>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</si>
  <si>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</si>
  <si>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</si>
  <si>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</si>
  <si>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</si>
  <si>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</si>
  <si>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</si>
  <si>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</si>
  <si>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</si>
  <si>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</si>
  <si>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</si>
  <si>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</si>
  <si>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</si>
  <si>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</si>
  <si>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</si>
  <si>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</si>
  <si>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</si>
  <si>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</si>
  <si>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</si>
  <si>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</si>
  <si>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</si>
  <si>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</si>
  <si>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</si>
  <si>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</si>
  <si>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</si>
  <si>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</si>
  <si>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</si>
  <si>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</si>
  <si>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</si>
  <si>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</si>
  <si>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</si>
  <si>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</si>
  <si>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</si>
  <si>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</si>
  <si>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</si>
  <si>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</si>
  <si>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</si>
  <si>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</si>
  <si>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</si>
  <si>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</si>
  <si>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</si>
  <si>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</si>
  <si>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</si>
  <si>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</si>
  <si>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</si>
  <si>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</si>
  <si>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</si>
  <si>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</si>
  <si>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</si>
  <si>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</si>
  <si>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</si>
  <si>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</si>
  <si>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</si>
  <si>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</si>
  <si>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</si>
  <si>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</si>
  <si>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</si>
  <si>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</si>
  <si>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</si>
  <si>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</si>
  <si>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</si>
  <si>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</si>
  <si>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</si>
  <si>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</si>
  <si>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</si>
  <si>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</si>
  <si>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</si>
  <si>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</si>
  <si>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</si>
  <si>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</si>
  <si>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</si>
  <si>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</si>
  <si>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</si>
  <si>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</si>
  <si>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</si>
  <si>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</si>
  <si>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</si>
  <si>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</si>
  <si>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</si>
  <si>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</si>
  <si>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</si>
  <si>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</si>
  <si>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</si>
  <si>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</si>
  <si>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</si>
  <si>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</si>
  <si>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</si>
  <si>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</si>
  <si>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</si>
  <si>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</si>
  <si>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</si>
  <si>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</si>
  <si>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</si>
  <si>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</si>
  <si>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</si>
  <si>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</si>
  <si>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</si>
  <si>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</si>
  <si>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</si>
  <si>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</si>
  <si>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</si>
  <si>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</si>
  <si>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</si>
  <si>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</si>
  <si>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</si>
  <si>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</si>
  <si>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</si>
  <si>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</si>
  <si>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</si>
  <si>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</si>
  <si>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</si>
  <si>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</si>
  <si>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</si>
  <si>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</si>
  <si>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</si>
  <si>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</si>
  <si>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</si>
  <si>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</si>
  <si>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</si>
  <si>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</si>
  <si>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</si>
  <si>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</si>
  <si>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</si>
  <si>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</si>
  <si>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</si>
  <si>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</si>
  <si>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</si>
  <si>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</si>
  <si>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</si>
  <si>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</si>
  <si>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</si>
  <si>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</si>
  <si>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</si>
  <si>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</si>
  <si>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</si>
  <si>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</si>
  <si>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</si>
  <si>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</si>
  <si>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</si>
  <si>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</si>
  <si>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</si>
  <si>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</si>
  <si>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</si>
  <si>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</si>
  <si>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</si>
  <si>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</si>
  <si>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</si>
  <si>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</si>
  <si>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</si>
  <si>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</si>
  <si>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</si>
  <si>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</si>
  <si>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</si>
  <si>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</si>
  <si>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</si>
  <si>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</si>
  <si>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</si>
  <si>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</si>
  <si>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</si>
  <si>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</si>
  <si>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</si>
  <si>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</si>
  <si>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</si>
  <si>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</si>
  <si>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</si>
  <si>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</si>
  <si>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</si>
  <si>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</si>
  <si>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</si>
  <si>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</si>
  <si>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</si>
  <si>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</si>
  <si>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</si>
  <si>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</si>
  <si>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</si>
  <si>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</si>
  <si>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</si>
  <si>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</si>
  <si>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</si>
  <si>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</si>
  <si>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</si>
  <si>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</si>
  <si>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</si>
  <si>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</si>
  <si>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</si>
  <si>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</si>
  <si>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</si>
  <si>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</si>
  <si>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</si>
  <si>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</si>
  <si>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</si>
  <si>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</si>
  <si>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</si>
  <si>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</si>
  <si>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</si>
  <si>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</si>
  <si>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</si>
  <si>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</si>
  <si>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</si>
  <si>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</si>
  <si>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</si>
  <si>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</si>
  <si>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</si>
  <si>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</si>
  <si>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</si>
  <si>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</si>
  <si>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</si>
  <si>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</si>
  <si>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</si>
  <si>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</si>
  <si>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</si>
  <si>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</si>
  <si>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</si>
  <si>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</si>
  <si>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</si>
  <si>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</si>
  <si>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</si>
  <si>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</si>
  <si>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</si>
  <si>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</si>
  <si>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</si>
  <si>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</si>
  <si>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</si>
  <si>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</si>
  <si>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</si>
  <si>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</si>
  <si>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</si>
  <si>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</si>
  <si>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</si>
  <si>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</si>
  <si>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</si>
  <si>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</si>
  <si>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</si>
  <si>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</si>
  <si>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</si>
  <si>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</si>
  <si>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</si>
  <si>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</si>
  <si>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</si>
  <si>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</si>
  <si>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</si>
  <si>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</si>
  <si>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</si>
  <si>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</si>
  <si>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</si>
  <si>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</si>
  <si>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</si>
  <si>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</si>
  <si>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</si>
  <si>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</si>
  <si>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</si>
  <si>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</si>
  <si>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</si>
  <si>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</si>
  <si>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</si>
  <si>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</si>
  <si>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</si>
  <si>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</si>
  <si>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</si>
  <si>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</si>
  <si>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</si>
  <si>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</si>
  <si>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</si>
  <si>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</si>
  <si>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</si>
  <si>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</si>
  <si>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</si>
  <si>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</si>
  <si>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</si>
  <si>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</si>
  <si>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</si>
  <si>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</si>
  <si>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</si>
  <si>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</si>
  <si>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</si>
  <si>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</si>
  <si>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</si>
  <si>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</si>
  <si>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</si>
  <si>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</si>
  <si>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</si>
  <si>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</si>
  <si>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</si>
  <si>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</si>
  <si>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</si>
  <si>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</si>
  <si>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</si>
  <si>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</si>
  <si>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</si>
  <si>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</si>
  <si>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</si>
  <si>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</si>
  <si>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</si>
  <si>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</si>
  <si>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</si>
  <si>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</si>
  <si>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</si>
  <si>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</si>
  <si>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</si>
  <si>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</si>
  <si>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</si>
  <si>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</si>
  <si>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</si>
  <si>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</si>
  <si>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</si>
  <si>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</si>
  <si>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</si>
  <si>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</si>
  <si>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</si>
  <si>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</si>
  <si>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</si>
  <si>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</si>
  <si>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</si>
  <si>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</si>
  <si>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</si>
  <si>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</si>
  <si>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</si>
  <si>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</si>
  <si>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</si>
  <si>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</si>
  <si>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</si>
  <si>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</si>
  <si>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</si>
  <si>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</si>
  <si>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</si>
  <si>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</si>
  <si>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</si>
  <si>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</si>
  <si>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</si>
  <si>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</si>
  <si>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</si>
  <si>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</si>
  <si>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</si>
  <si>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</si>
  <si>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</si>
  <si>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</si>
  <si>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</si>
  <si>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</si>
  <si>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</si>
  <si>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</si>
  <si>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</si>
  <si>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</si>
  <si>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</si>
  <si>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</si>
  <si>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</si>
  <si>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</si>
  <si>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</si>
  <si>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</si>
  <si>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</si>
  <si>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</si>
  <si>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</si>
  <si>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</si>
  <si>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</si>
  <si>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</si>
  <si>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</si>
  <si>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</si>
  <si>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</si>
  <si>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</si>
  <si>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</si>
  <si>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</si>
  <si>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</si>
  <si>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</si>
  <si>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</si>
  <si>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</si>
  <si>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</si>
  <si>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</si>
  <si>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</si>
  <si>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</si>
  <si>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</si>
  <si>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</si>
  <si>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</si>
  <si>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</si>
  <si>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</si>
  <si>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</si>
  <si>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</si>
  <si>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</si>
  <si>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</si>
  <si>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</si>
  <si>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</si>
  <si>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</si>
  <si>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</si>
  <si>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</si>
  <si>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</si>
  <si>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</si>
  <si>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</si>
  <si>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</si>
  <si>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</si>
  <si>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</si>
  <si>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</si>
  <si>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</si>
  <si>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</si>
  <si>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</si>
  <si>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</si>
  <si>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</si>
  <si>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</si>
  <si>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</si>
  <si>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</si>
  <si>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</si>
  <si>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</si>
  <si>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</si>
  <si>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</si>
  <si>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</si>
  <si>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</si>
  <si>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</si>
  <si>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</si>
  <si>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</si>
  <si>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</si>
  <si>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</si>
  <si>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</si>
  <si>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</si>
  <si>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</si>
  <si>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</si>
  <si>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</si>
  <si>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</si>
  <si>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</si>
  <si>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</si>
  <si>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</si>
  <si>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</si>
  <si>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</si>
  <si>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</si>
  <si>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</si>
  <si>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</si>
  <si>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</si>
  <si>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</si>
  <si>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</si>
  <si>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</si>
  <si>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</si>
  <si>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</si>
  <si>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</si>
  <si>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</si>
  <si>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</si>
  <si>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</si>
  <si>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</si>
  <si>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</si>
  <si>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</si>
  <si>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</si>
  <si>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</si>
  <si>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</si>
  <si>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</si>
  <si>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</si>
  <si>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</si>
  <si>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</si>
  <si>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</si>
  <si>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</si>
  <si>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</si>
  <si>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</si>
  <si>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</si>
  <si>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</si>
  <si>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</si>
  <si>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</si>
  <si>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</si>
  <si>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</si>
  <si>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</si>
  <si>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</si>
  <si>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</si>
  <si>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</si>
  <si>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</si>
  <si>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</si>
  <si>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</si>
  <si>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</si>
  <si>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</si>
  <si>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</si>
  <si>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</si>
  <si>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</si>
  <si>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</si>
  <si>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</si>
  <si>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</si>
  <si>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</si>
  <si>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</si>
  <si>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</si>
  <si>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</si>
  <si>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</si>
  <si>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</si>
  <si>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</si>
  <si>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</si>
  <si>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</si>
  <si>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</si>
  <si>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</si>
  <si>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</si>
  <si>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</si>
  <si>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</si>
  <si>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</si>
  <si>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</si>
  <si>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</si>
  <si>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</si>
  <si>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</si>
  <si>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</si>
  <si>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</si>
  <si>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</si>
  <si>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</si>
  <si>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</si>
  <si>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</si>
  <si>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</si>
  <si>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</si>
  <si>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</si>
  <si>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</si>
  <si>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</si>
  <si>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</si>
  <si>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</si>
  <si>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</si>
  <si>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</si>
  <si>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</si>
  <si>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</si>
  <si>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</si>
  <si>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</si>
  <si>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</si>
  <si>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</si>
  <si>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</si>
  <si>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</si>
  <si>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</si>
  <si>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</si>
  <si>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</si>
  <si>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</si>
  <si>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</si>
  <si>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</si>
  <si>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</si>
  <si>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</si>
  <si>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</si>
  <si>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</si>
  <si>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</si>
  <si>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</si>
  <si>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</si>
  <si>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</si>
  <si>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</si>
  <si>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</si>
  <si>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</si>
  <si>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</si>
  <si>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</si>
  <si>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</si>
  <si>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</si>
  <si>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</si>
  <si>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</si>
  <si>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</si>
  <si>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</si>
  <si>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</si>
  <si>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</si>
  <si>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</si>
  <si>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</si>
  <si>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</si>
  <si>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</si>
  <si>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</si>
  <si>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</si>
  <si>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</si>
  <si>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</si>
  <si>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</si>
  <si>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</si>
  <si>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</si>
  <si>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</si>
  <si>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</si>
  <si>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</si>
  <si>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</si>
  <si>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</si>
  <si>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</si>
  <si>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</si>
  <si>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</si>
  <si>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</si>
  <si>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</si>
  <si>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</si>
  <si>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</si>
  <si>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</si>
  <si>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</si>
  <si>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</si>
  <si>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</si>
  <si>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</si>
  <si>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</si>
  <si>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</si>
  <si>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</si>
  <si>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</si>
  <si>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</si>
  <si>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</si>
  <si>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</si>
  <si>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</si>
  <si>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</si>
  <si>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</si>
  <si>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</si>
  <si>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</si>
  <si>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</si>
  <si>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</si>
  <si>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</si>
  <si>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</si>
  <si>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</si>
  <si>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</si>
  <si>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</si>
  <si>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</si>
  <si>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</si>
  <si>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</si>
  <si>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</si>
  <si>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</si>
  <si>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</si>
  <si>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</si>
  <si>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</si>
  <si>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</si>
  <si>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</si>
  <si>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</si>
  <si>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</si>
  <si>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</si>
  <si>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</si>
  <si>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</si>
  <si>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</si>
  <si>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</si>
  <si>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</si>
  <si>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</si>
  <si>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</si>
  <si>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</si>
  <si>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</si>
  <si>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</si>
  <si>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</si>
  <si>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</si>
  <si>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</si>
  <si>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</si>
  <si>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</si>
  <si>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</si>
  <si>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</si>
  <si>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</si>
  <si>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</si>
  <si>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</si>
  <si>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</si>
  <si>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</si>
  <si>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</si>
  <si>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</si>
  <si>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</si>
  <si>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</si>
  <si>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</si>
  <si>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</si>
  <si>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</si>
  <si>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</si>
  <si>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</si>
  <si>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</si>
  <si>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</si>
  <si>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</si>
  <si>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</si>
  <si>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</si>
  <si>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</si>
  <si>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</si>
  <si>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</si>
  <si>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</si>
  <si>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</si>
  <si>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</si>
  <si>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</si>
  <si>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</si>
  <si>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</si>
  <si>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</si>
  <si>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</si>
  <si>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</si>
  <si>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</si>
  <si>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</si>
  <si>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</si>
  <si>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</si>
  <si>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</si>
  <si>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</si>
  <si>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</si>
  <si>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</si>
  <si>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</si>
  <si>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</si>
  <si>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</si>
  <si>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</si>
  <si>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</si>
  <si>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</si>
  <si>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</si>
  <si>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</si>
  <si>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</si>
  <si>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</si>
  <si>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</si>
  <si>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</si>
  <si>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</si>
  <si>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</si>
  <si>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</si>
  <si>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</si>
  <si>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</si>
  <si>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</si>
  <si>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</si>
  <si>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</si>
  <si>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</si>
  <si>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</si>
  <si>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</si>
  <si>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</si>
  <si>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</si>
  <si>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</si>
  <si>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</si>
  <si>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</si>
  <si>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</si>
  <si>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</si>
  <si>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</si>
  <si>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</si>
  <si>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</si>
  <si>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</si>
  <si>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</si>
  <si>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</si>
  <si>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</si>
  <si>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</si>
  <si>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</si>
  <si>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</si>
  <si>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</si>
  <si>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</si>
  <si>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</si>
  <si>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</si>
  <si>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</si>
  <si>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</si>
  <si>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</si>
  <si>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</si>
  <si>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</si>
  <si>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</si>
  <si>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</si>
  <si>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</si>
  <si>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</si>
  <si>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</si>
  <si>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</si>
  <si>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</si>
  <si>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</si>
  <si>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</si>
  <si>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</si>
  <si>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</si>
  <si>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</si>
  <si>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</si>
  <si>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</si>
  <si>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</si>
  <si>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</si>
  <si>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</si>
  <si>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</si>
  <si>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</si>
  <si>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</si>
  <si>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</si>
  <si>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</si>
  <si>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</si>
  <si>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</si>
  <si>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</si>
  <si>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</si>
  <si>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</si>
  <si>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</si>
  <si>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</si>
  <si>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</si>
  <si>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</si>
  <si>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</si>
  <si>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</si>
  <si>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</si>
  <si>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</si>
  <si>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</si>
  <si>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</si>
  <si>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</si>
  <si>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</si>
  <si>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</si>
  <si>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</si>
  <si>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</si>
  <si>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</si>
  <si>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</si>
  <si>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</si>
  <si>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</si>
  <si>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</si>
  <si>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</si>
  <si>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</si>
  <si>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</si>
  <si>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</si>
  <si>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</si>
  <si>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</si>
  <si>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</si>
  <si>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</si>
  <si>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</si>
  <si>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</si>
  <si>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</si>
  <si>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</si>
  <si>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</si>
  <si>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</si>
  <si>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</si>
  <si>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</si>
  <si>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</si>
  <si>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</si>
  <si>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</si>
  <si>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</si>
  <si>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</si>
  <si>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</si>
  <si>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</si>
  <si>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</si>
  <si>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</si>
  <si>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</si>
  <si>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</si>
  <si>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</si>
  <si>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</si>
  <si>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</si>
  <si>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</si>
  <si>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</si>
  <si>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</si>
  <si>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</si>
  <si>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</si>
  <si>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</si>
  <si>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</si>
  <si>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</si>
  <si>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</si>
  <si>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</si>
  <si>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</si>
  <si>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</si>
  <si>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</si>
  <si>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</si>
  <si>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</si>
  <si>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</si>
  <si>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</si>
  <si>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</si>
  <si>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</si>
  <si>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</si>
  <si>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</si>
  <si>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</si>
  <si>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</si>
  <si>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</si>
  <si>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</si>
  <si>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</si>
  <si>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</si>
  <si>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</si>
  <si>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</si>
  <si>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</si>
  <si>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</si>
  <si>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</si>
  <si>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</si>
  <si>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</si>
  <si>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</si>
  <si>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</si>
  <si>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</si>
  <si>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</si>
  <si>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</si>
  <si>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</si>
  <si>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</si>
  <si>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</si>
  <si>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</si>
  <si>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</si>
  <si>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</si>
  <si>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</si>
  <si>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</si>
  <si>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</si>
  <si>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</si>
  <si>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</si>
  <si>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</si>
  <si>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</si>
  <si>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</si>
  <si>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</si>
  <si>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</si>
  <si>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</si>
  <si>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</si>
  <si>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</si>
  <si>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</si>
  <si>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</si>
  <si>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</si>
  <si>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</si>
  <si>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</si>
  <si>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</si>
  <si>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</si>
  <si>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</si>
  <si>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</si>
  <si>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</si>
  <si>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</si>
  <si>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</si>
  <si>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</si>
  <si>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</si>
  <si>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</si>
  <si>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</si>
  <si>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</si>
  <si>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</si>
  <si>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</si>
  <si>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</si>
  <si>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</si>
  <si>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</si>
  <si>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</si>
  <si>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</si>
  <si>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</si>
  <si>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</si>
  <si>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</si>
  <si>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</si>
  <si>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</si>
  <si>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</si>
  <si>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</si>
  <si>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</si>
  <si>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</si>
  <si>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</si>
  <si>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</si>
  <si>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</si>
  <si>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</si>
  <si>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</si>
  <si>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</si>
  <si>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</si>
  <si>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</si>
  <si>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</si>
  <si>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</si>
  <si>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</si>
  <si>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</si>
  <si>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</si>
  <si>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</si>
  <si>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</si>
  <si>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</si>
  <si>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</si>
  <si>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</si>
  <si>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</si>
  <si>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</si>
  <si>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</si>
  <si>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</si>
  <si>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</si>
  <si>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</si>
  <si>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</si>
  <si>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</si>
  <si>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</si>
  <si>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</si>
  <si>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</si>
  <si>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</si>
  <si>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</si>
  <si>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</si>
  <si>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</si>
  <si>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</si>
  <si>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</si>
  <si>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</si>
  <si>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</si>
  <si>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</si>
  <si>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</si>
  <si>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</si>
  <si>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</si>
  <si>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</si>
  <si>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</si>
  <si>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</si>
  <si>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</si>
  <si>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</si>
  <si>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</si>
  <si>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</si>
  <si>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</si>
  <si>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</si>
  <si>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</si>
  <si>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</si>
  <si>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</si>
  <si>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</si>
  <si>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</si>
  <si>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</si>
  <si>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</si>
  <si>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</si>
  <si>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</si>
  <si>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</si>
  <si>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</si>
  <si>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</si>
  <si>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</si>
  <si>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</si>
  <si>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</si>
  <si>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</si>
  <si>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</si>
  <si>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</si>
  <si>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</si>
  <si>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</si>
  <si>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</si>
  <si>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</si>
  <si>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</si>
  <si>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</si>
  <si>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</si>
  <si>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</si>
  <si>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</si>
  <si>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</si>
  <si>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</si>
  <si>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</si>
  <si>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</si>
  <si>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</si>
  <si>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</si>
  <si>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</si>
  <si>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</si>
  <si>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</si>
  <si>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</si>
  <si>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</si>
  <si>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</si>
  <si>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</si>
  <si>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</si>
  <si>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</si>
  <si>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</si>
  <si>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</si>
  <si>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</si>
  <si>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</si>
  <si>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</si>
  <si>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</si>
  <si>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</si>
  <si>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</si>
  <si>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</si>
  <si>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</si>
  <si>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</si>
  <si>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</si>
  <si>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</si>
  <si>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</si>
  <si>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</si>
  <si>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</si>
  <si>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</si>
  <si>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</si>
  <si>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</si>
  <si>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</si>
  <si>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</si>
  <si>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</si>
  <si>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</si>
  <si>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</si>
  <si>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</si>
  <si>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</si>
  <si>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</si>
  <si>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</si>
  <si>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</si>
  <si>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</si>
  <si>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</si>
  <si>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</si>
  <si>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</si>
  <si>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</si>
  <si>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</si>
  <si>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</si>
  <si>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</si>
  <si>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</si>
  <si>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</si>
  <si>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</si>
  <si>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</si>
  <si>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</si>
  <si>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</si>
  <si>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</si>
  <si>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</si>
  <si>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</si>
  <si>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</si>
  <si>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</si>
  <si>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</si>
  <si>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</si>
  <si>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</si>
  <si>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</si>
  <si>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</si>
  <si>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</si>
  <si>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</si>
  <si>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</si>
  <si>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</si>
  <si>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</si>
  <si>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</si>
  <si>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</si>
  <si>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</si>
  <si>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</si>
  <si>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</si>
  <si>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</si>
  <si>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</si>
  <si>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</si>
  <si>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</si>
  <si>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</si>
  <si>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</si>
  <si>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</si>
  <si>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</si>
  <si>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</si>
  <si>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</si>
  <si>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</si>
  <si>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</si>
  <si>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</si>
  <si>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</si>
  <si>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</si>
  <si>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</si>
  <si>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</si>
  <si>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</si>
  <si>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</si>
  <si>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</si>
  <si>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</si>
  <si>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</si>
  <si>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</si>
  <si>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</si>
  <si>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</si>
  <si>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</si>
  <si>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</si>
  <si>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</si>
  <si>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</si>
  <si>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</si>
  <si>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</si>
  <si>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</si>
  <si>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</si>
  <si>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</si>
  <si>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</si>
  <si>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</si>
  <si>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</si>
  <si>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</si>
  <si>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</si>
  <si>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</si>
  <si>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</si>
  <si>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</si>
  <si>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</si>
  <si>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</si>
  <si>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</si>
  <si>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</si>
  <si>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</si>
  <si>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</si>
  <si>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</si>
  <si>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</si>
  <si>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</si>
  <si>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</si>
  <si>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</si>
  <si>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</si>
  <si>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</si>
  <si>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</si>
  <si>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</si>
  <si>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</si>
  <si>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</si>
  <si>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</si>
  <si>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</si>
  <si>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</si>
  <si>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</si>
  <si>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</si>
  <si>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</si>
  <si>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</si>
  <si>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</si>
  <si>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</si>
  <si>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</si>
  <si>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</si>
  <si>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</si>
  <si>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</si>
  <si>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</si>
  <si>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</si>
  <si>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</si>
  <si>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</si>
  <si>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</si>
  <si>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</si>
  <si>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</si>
  <si>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</si>
  <si>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</si>
  <si>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</si>
  <si>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</si>
  <si>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</si>
  <si>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</si>
  <si>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</si>
  <si>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</si>
  <si>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</si>
  <si>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</si>
  <si>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</si>
  <si>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</si>
  <si>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</si>
  <si>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</si>
  <si>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</si>
  <si>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</si>
  <si>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</si>
  <si>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</si>
  <si>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</si>
  <si>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</si>
  <si>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</si>
  <si>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</si>
  <si>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</si>
  <si>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</si>
  <si>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</si>
  <si>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</si>
  <si>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</si>
  <si>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</si>
  <si>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</si>
  <si>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</si>
  <si>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</si>
  <si>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</si>
  <si>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</si>
  <si>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</si>
  <si>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</si>
  <si>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</si>
  <si>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</si>
  <si>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</si>
  <si>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</si>
  <si>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</si>
  <si>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</si>
  <si>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</si>
  <si>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</si>
  <si>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</si>
  <si>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</si>
  <si>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</si>
  <si>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</si>
  <si>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</si>
  <si>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</si>
  <si>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</si>
  <si>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</si>
  <si>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</si>
  <si>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</si>
  <si>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</si>
  <si>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</si>
  <si>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</si>
  <si>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</si>
  <si>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</si>
  <si>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</si>
  <si>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</si>
  <si>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</si>
  <si>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</si>
  <si>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</si>
  <si>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</si>
  <si>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</si>
  <si>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</si>
  <si>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</si>
  <si>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</si>
  <si>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</si>
  <si>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</si>
  <si>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</si>
  <si>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</si>
  <si>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</si>
  <si>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</si>
  <si>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</si>
  <si>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</si>
  <si>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</si>
  <si>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</si>
  <si>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</si>
  <si>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</si>
  <si>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</si>
  <si>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</si>
  <si>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</si>
  <si>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</si>
  <si>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</si>
  <si>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</si>
  <si>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</si>
  <si>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</si>
  <si>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</si>
  <si>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</si>
  <si>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</si>
  <si>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</si>
  <si>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</si>
  <si>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</si>
  <si>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</si>
  <si>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</si>
  <si>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</si>
  <si>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</si>
  <si>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</si>
  <si>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</si>
  <si>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</si>
  <si>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</si>
  <si>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</si>
  <si>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</si>
  <si>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</si>
  <si>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</si>
  <si>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</si>
  <si>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</si>
  <si>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</si>
  <si>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</si>
  <si>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</si>
  <si>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</si>
  <si>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</si>
  <si>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</si>
  <si>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</si>
  <si>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</si>
  <si>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</si>
  <si>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</si>
  <si>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</si>
  <si>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</si>
  <si>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</si>
  <si>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</si>
  <si>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</si>
  <si>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</si>
  <si>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</si>
  <si>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</si>
  <si>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</si>
  <si>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</si>
  <si>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</si>
  <si>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</si>
  <si>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</si>
  <si>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</si>
  <si>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</si>
  <si>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</si>
  <si>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</si>
  <si>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</si>
  <si>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</si>
  <si>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</si>
  <si>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</si>
  <si>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</si>
  <si>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</si>
  <si>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</si>
  <si>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</si>
  <si>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</si>
  <si>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</si>
  <si>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</si>
  <si>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</si>
  <si>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</si>
  <si>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</si>
  <si>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</si>
  <si>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</si>
  <si>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</si>
  <si>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</si>
  <si>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</si>
  <si>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</si>
  <si>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</si>
  <si>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</si>
  <si>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</si>
  <si>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</si>
  <si>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</si>
  <si>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</si>
  <si>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</si>
  <si>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</si>
  <si>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</si>
  <si>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</si>
  <si>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</si>
  <si>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</si>
  <si>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</si>
  <si>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</si>
  <si>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</si>
  <si>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</si>
  <si>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</si>
  <si>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</si>
  <si>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</si>
  <si>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</si>
  <si>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</si>
  <si>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</si>
  <si>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</si>
  <si>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</si>
  <si>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</si>
  <si>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</si>
  <si>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</si>
  <si>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</si>
  <si>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</si>
  <si>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</si>
  <si>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</si>
  <si>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</si>
  <si>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</si>
  <si>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</si>
  <si>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</si>
  <si>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</si>
  <si>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</si>
  <si>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</si>
  <si>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</si>
  <si>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</si>
  <si>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</si>
  <si>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</si>
  <si>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</si>
  <si>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</si>
  <si>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</si>
  <si>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</si>
  <si>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</si>
  <si>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</si>
  <si>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</si>
  <si>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</si>
  <si>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</si>
  <si>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</si>
  <si>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</si>
  <si>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</si>
  <si>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</si>
  <si>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</si>
  <si>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</si>
  <si>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</si>
  <si>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</si>
  <si>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</si>
  <si>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</si>
  <si>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</si>
  <si>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</si>
  <si>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</si>
  <si>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</si>
  <si>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</si>
  <si>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</si>
  <si>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</si>
  <si>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</si>
  <si>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</si>
  <si>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</si>
  <si>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</si>
  <si>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</si>
  <si>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</si>
  <si>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</si>
  <si>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</si>
  <si>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</si>
  <si>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</si>
  <si>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</si>
  <si>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</si>
  <si>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</si>
  <si>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</si>
  <si>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</si>
  <si>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</si>
  <si>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</si>
  <si>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</si>
  <si>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</si>
  <si>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</si>
  <si>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</si>
  <si>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</si>
  <si>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</si>
  <si>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</si>
  <si>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</si>
  <si>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</si>
  <si>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</si>
  <si>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</si>
  <si>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</si>
  <si>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</si>
  <si>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</si>
  <si>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</si>
  <si>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</si>
  <si>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</si>
  <si>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</si>
  <si>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</si>
  <si>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</si>
  <si>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</si>
  <si>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</si>
  <si>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</si>
  <si>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</si>
  <si>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</si>
  <si>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</si>
  <si>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</si>
  <si>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</si>
  <si>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</si>
  <si>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</si>
  <si>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</si>
  <si>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</si>
  <si>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</si>
  <si>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</si>
  <si>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</si>
  <si>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</si>
  <si>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</si>
  <si>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</si>
  <si>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</si>
  <si>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</si>
  <si>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</si>
  <si>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</si>
  <si>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</si>
  <si>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</si>
  <si>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</si>
  <si>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</si>
  <si>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</si>
  <si>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</si>
  <si>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</si>
  <si>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</si>
  <si>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</si>
  <si>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</si>
  <si>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</si>
  <si>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</si>
  <si>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</si>
  <si>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</si>
  <si>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</si>
  <si>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</si>
  <si>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</si>
  <si>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</si>
  <si>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</si>
  <si>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</si>
  <si>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</si>
  <si>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</si>
  <si>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</si>
  <si>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</si>
  <si>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</si>
  <si>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</si>
  <si>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</si>
  <si>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</si>
  <si>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</si>
  <si>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</si>
  <si>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</si>
  <si>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</si>
  <si>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</si>
  <si>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</si>
  <si>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</si>
  <si>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</si>
  <si>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</si>
  <si>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</si>
  <si>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</si>
  <si>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</si>
  <si>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</si>
  <si>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</si>
  <si>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</si>
  <si>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</si>
  <si>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</si>
  <si>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</si>
  <si>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</si>
  <si>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</si>
  <si>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</si>
  <si>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</si>
  <si>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</si>
  <si>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</si>
  <si>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</si>
  <si>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</si>
  <si>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</si>
  <si>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</si>
  <si>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</si>
  <si>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</si>
  <si>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</si>
  <si>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</si>
  <si>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</si>
  <si>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</si>
  <si>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</si>
  <si>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</si>
  <si>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</si>
  <si>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</si>
  <si>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</si>
  <si>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</si>
  <si>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</si>
  <si>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</si>
  <si>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</si>
  <si>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</si>
  <si>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</si>
  <si>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</si>
  <si>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</si>
  <si>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</si>
  <si>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</si>
  <si>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</si>
  <si>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</si>
  <si>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</si>
  <si>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</si>
  <si>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</si>
  <si>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</si>
  <si>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</si>
  <si>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</si>
  <si>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</si>
  <si>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</si>
  <si>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</si>
  <si>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</si>
  <si>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</si>
  <si>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</si>
  <si>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</si>
  <si>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</si>
  <si>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</si>
  <si>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</si>
  <si>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</si>
  <si>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</si>
  <si>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</si>
  <si>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</si>
  <si>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</si>
  <si>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</si>
  <si>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</si>
  <si>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</si>
  <si>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</si>
  <si>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</si>
  <si>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</si>
  <si>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</si>
  <si>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</si>
  <si>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</si>
  <si>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</si>
  <si>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</si>
  <si>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</si>
  <si>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</si>
  <si>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</si>
  <si>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</si>
  <si>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</si>
  <si>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</si>
  <si>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</si>
  <si>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</si>
  <si>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</si>
  <si>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</si>
  <si>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</si>
  <si>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</si>
  <si>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</si>
  <si>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</si>
  <si>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</si>
  <si>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</si>
  <si>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</si>
  <si>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</si>
  <si>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</si>
  <si>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</si>
  <si>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</si>
  <si>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</si>
  <si>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</si>
  <si>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</si>
  <si>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</si>
  <si>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</si>
  <si>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</si>
  <si>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</si>
  <si>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</si>
  <si>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</si>
  <si>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</si>
  <si>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</si>
  <si>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</si>
  <si>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</si>
  <si>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</si>
  <si>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</si>
  <si>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</si>
  <si>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</si>
  <si>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</si>
  <si>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</si>
  <si>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</si>
  <si>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</si>
  <si>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</si>
  <si>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</si>
  <si>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</si>
  <si>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</si>
  <si>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</si>
  <si>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</si>
  <si>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</si>
  <si>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</si>
  <si>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</si>
  <si>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</si>
  <si>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</si>
  <si>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</si>
  <si>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</si>
  <si>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</si>
  <si>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</si>
  <si>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</si>
  <si>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</si>
  <si>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</si>
  <si>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</si>
  <si>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</si>
  <si>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</si>
  <si>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</si>
  <si>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</si>
  <si>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</si>
  <si>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</si>
  <si>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</si>
  <si>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</si>
  <si>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</si>
  <si>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</si>
  <si>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</si>
  <si>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</si>
  <si>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</si>
  <si>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</si>
  <si>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</si>
  <si>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</si>
  <si>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</si>
  <si>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</si>
  <si>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</si>
  <si>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</si>
  <si>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</si>
  <si>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</si>
  <si>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</si>
  <si>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</si>
  <si>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</si>
  <si>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</si>
  <si>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</si>
  <si>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</si>
  <si>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</si>
  <si>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</si>
  <si>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</si>
  <si>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</si>
  <si>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</si>
  <si>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</si>
  <si>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</si>
  <si>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</si>
  <si>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</si>
  <si>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</si>
  <si>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</si>
  <si>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</si>
  <si>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</si>
  <si>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</si>
  <si>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</si>
  <si>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</si>
  <si>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</si>
  <si>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</si>
  <si>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</si>
  <si>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</si>
  <si>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</si>
  <si>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</si>
  <si>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</si>
  <si>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</si>
  <si>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</si>
  <si>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</si>
  <si>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</si>
  <si>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</si>
  <si>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</si>
  <si>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</si>
  <si>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</si>
  <si>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</si>
  <si>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</si>
  <si>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</si>
  <si>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</si>
  <si>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</si>
  <si>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</si>
  <si>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</si>
  <si>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</si>
  <si>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</si>
  <si>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</si>
  <si>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</si>
  <si>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</si>
  <si>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</si>
  <si>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</si>
  <si>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</si>
  <si>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</si>
  <si>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</si>
  <si>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</si>
  <si>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</si>
  <si>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</si>
  <si>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</si>
  <si>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</si>
  <si>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</si>
  <si>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</si>
  <si>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</si>
  <si>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</si>
  <si>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</si>
  <si>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</si>
  <si>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</si>
  <si>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</si>
  <si>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</si>
  <si>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</si>
  <si>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</si>
  <si>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</si>
  <si>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</si>
  <si>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</si>
  <si>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</si>
  <si>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</si>
  <si>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</si>
  <si>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</si>
  <si>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</si>
  <si>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</si>
  <si>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</si>
  <si>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</si>
  <si>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</si>
  <si>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</si>
  <si>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</si>
  <si>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</si>
  <si>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</si>
  <si>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</si>
  <si>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</si>
  <si>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</si>
  <si>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</si>
  <si>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</si>
  <si>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</si>
  <si>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</si>
  <si>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</si>
  <si>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</si>
  <si>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</si>
  <si>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</si>
  <si>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</si>
  <si>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</si>
  <si>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</si>
  <si>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</si>
  <si>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</si>
  <si>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</si>
  <si>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</si>
  <si>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</si>
  <si>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</si>
  <si>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</si>
  <si>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</si>
  <si>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</si>
  <si>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</si>
  <si>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</si>
  <si>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</si>
  <si>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</si>
  <si>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</si>
  <si>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</si>
  <si>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</si>
  <si>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</si>
  <si>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</si>
  <si>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</si>
  <si>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</si>
  <si>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</si>
  <si>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</si>
  <si>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</si>
  <si>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</si>
  <si>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</si>
  <si>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</si>
  <si>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</si>
  <si>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</si>
  <si>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</si>
  <si>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</si>
  <si>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</si>
  <si>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</si>
  <si>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</si>
  <si>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</si>
  <si>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</si>
  <si>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</si>
  <si>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</si>
  <si>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</si>
  <si>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</si>
  <si>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</si>
  <si>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</si>
  <si>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</si>
  <si>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</si>
  <si>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</si>
  <si>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</si>
  <si>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</si>
  <si>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</si>
  <si>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</si>
  <si>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</si>
  <si>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</si>
  <si>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</si>
  <si>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</si>
  <si>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</si>
  <si>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</si>
  <si>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</si>
  <si>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</si>
  <si>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</si>
  <si>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</si>
  <si>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</si>
  <si>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</si>
  <si>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</si>
  <si>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</si>
  <si>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</si>
  <si>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</si>
  <si>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</si>
  <si>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</si>
  <si>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</si>
  <si>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</si>
  <si>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</si>
  <si>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</si>
  <si>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</si>
  <si>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</si>
  <si>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</si>
  <si>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</si>
  <si>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</si>
  <si>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</si>
  <si>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</si>
  <si>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</si>
  <si>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</si>
  <si>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</si>
  <si>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</si>
  <si>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</si>
  <si>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</si>
  <si>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</si>
  <si>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</si>
  <si>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</si>
  <si>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</si>
  <si>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</si>
  <si>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</si>
  <si>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</si>
  <si>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</si>
  <si>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</si>
  <si>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</si>
  <si>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</si>
  <si>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</si>
  <si>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</si>
  <si>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</si>
  <si>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</si>
  <si>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</si>
  <si>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</si>
  <si>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</si>
  <si>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</si>
  <si>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</si>
  <si>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</si>
  <si>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</si>
  <si>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</si>
  <si>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</si>
  <si>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</si>
  <si>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</si>
  <si>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</si>
  <si>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</si>
  <si>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</si>
  <si>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</si>
  <si>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</si>
  <si>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</si>
  <si>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</si>
  <si>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</si>
  <si>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</si>
  <si>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</si>
  <si>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</si>
  <si>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</si>
  <si>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</si>
  <si>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</si>
  <si>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</si>
  <si>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</si>
  <si>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</si>
  <si>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</si>
  <si>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</si>
  <si>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</si>
  <si>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</si>
  <si>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</si>
  <si>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</si>
  <si>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</si>
  <si>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</si>
  <si>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</si>
  <si>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</si>
  <si>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</si>
  <si>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</si>
  <si>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</si>
  <si>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</si>
  <si>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</si>
  <si>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</si>
  <si>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</si>
  <si>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</si>
  <si>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</si>
  <si>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</si>
  <si>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</si>
  <si>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</si>
  <si>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</si>
  <si>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</si>
  <si>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</si>
  <si>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</si>
  <si>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</si>
  <si>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</si>
  <si>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</si>
  <si>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</si>
  <si>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</si>
  <si>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</si>
  <si>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</si>
  <si>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</si>
  <si>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</si>
  <si>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</si>
  <si>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</si>
  <si>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</si>
  <si>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</si>
  <si>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</si>
  <si>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</si>
  <si>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</si>
  <si>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</si>
  <si>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</si>
  <si>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</si>
  <si>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</si>
  <si>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</si>
  <si>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</si>
  <si>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</si>
  <si>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</si>
  <si>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</si>
  <si>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</si>
  <si>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</si>
  <si>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</si>
  <si>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</si>
  <si>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</si>
  <si>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</si>
  <si>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</si>
  <si>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</si>
  <si>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</si>
  <si>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</si>
  <si>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</si>
  <si>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</si>
  <si>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</si>
  <si>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</si>
  <si>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</si>
  <si>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</si>
  <si>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</si>
  <si>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</si>
  <si>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</si>
  <si>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</si>
  <si>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</si>
  <si>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</si>
  <si>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</si>
  <si>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</si>
  <si>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</si>
  <si>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</si>
  <si>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</si>
  <si>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</si>
  <si>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</si>
  <si>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</si>
  <si>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</si>
  <si>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</si>
  <si>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</si>
  <si>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</si>
  <si>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</si>
  <si>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</si>
  <si>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</si>
  <si>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</si>
  <si>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</si>
  <si>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</si>
  <si>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</si>
  <si>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</si>
  <si>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</si>
  <si>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</si>
  <si>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</si>
  <si>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</si>
  <si>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</si>
  <si>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</si>
  <si>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</si>
  <si>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</si>
  <si>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</si>
  <si>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</si>
  <si>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</si>
  <si>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</si>
  <si>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</si>
  <si>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</si>
  <si>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</si>
  <si>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</si>
  <si>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</si>
  <si>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</si>
  <si>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</si>
  <si>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</si>
  <si>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</si>
  <si>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</si>
  <si>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</si>
  <si>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</si>
  <si>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</si>
  <si>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</si>
  <si>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</si>
  <si>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</si>
  <si>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</si>
  <si>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</si>
  <si>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</si>
  <si>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</si>
  <si>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</si>
  <si>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</si>
  <si>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</si>
  <si>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</si>
  <si>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</si>
  <si>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</si>
  <si>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</si>
  <si>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</si>
  <si>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</si>
  <si>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</si>
  <si>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</si>
  <si>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</si>
  <si>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</si>
  <si>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</si>
  <si>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</si>
  <si>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</si>
  <si>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</si>
  <si>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</si>
  <si>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</si>
  <si>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</si>
  <si>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</si>
  <si>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</si>
  <si>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</si>
  <si>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</si>
  <si>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</si>
  <si>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</si>
  <si>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</si>
  <si>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</si>
  <si>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</si>
  <si>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</si>
  <si>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</si>
  <si>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</si>
  <si>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</si>
  <si>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</si>
  <si>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</si>
  <si>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</si>
  <si>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</si>
  <si>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</si>
  <si>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</si>
  <si>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</si>
  <si>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</si>
  <si>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</si>
  <si>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</si>
  <si>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</si>
  <si>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</si>
  <si>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</si>
  <si>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</si>
  <si>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</si>
  <si>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</si>
  <si>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</si>
  <si>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</si>
  <si>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</si>
  <si>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</si>
  <si>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</si>
  <si>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</si>
  <si>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</si>
  <si>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</si>
  <si>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</si>
  <si>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</si>
  <si>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</si>
  <si>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</si>
  <si>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</si>
  <si>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</si>
  <si>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</si>
  <si>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</si>
  <si>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</si>
  <si>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</si>
  <si>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</si>
  <si>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</si>
  <si>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</si>
  <si>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</si>
  <si>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</si>
  <si>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</si>
  <si>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</si>
  <si>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</si>
  <si>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</si>
  <si>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</si>
  <si>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</si>
  <si>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</si>
  <si>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</si>
  <si>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</si>
  <si>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</si>
  <si>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</si>
  <si>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</si>
  <si>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</si>
  <si>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</si>
  <si>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</si>
  <si>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</si>
  <si>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</si>
  <si>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</si>
  <si>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</si>
  <si>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</si>
  <si>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</si>
  <si>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</si>
  <si>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</si>
  <si>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</si>
  <si>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</si>
  <si>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</si>
  <si>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</si>
  <si>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</si>
  <si>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</si>
  <si>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</si>
  <si>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</si>
  <si>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</si>
  <si>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</si>
  <si>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</si>
  <si>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</si>
  <si>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</si>
  <si>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</si>
  <si>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</si>
  <si>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</si>
  <si>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</si>
  <si>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</si>
  <si>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</si>
  <si>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</si>
  <si>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</si>
  <si>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</si>
  <si>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</si>
  <si>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</si>
  <si>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</si>
  <si>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</si>
  <si>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</si>
  <si>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</si>
  <si>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</si>
  <si>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</si>
  <si>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</si>
  <si>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</si>
  <si>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</si>
  <si>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</si>
  <si>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</si>
  <si>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</si>
  <si>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</si>
  <si>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</si>
  <si>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</si>
  <si>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</si>
  <si>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</si>
  <si>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</si>
  <si>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</si>
  <si>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</si>
  <si>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</si>
  <si>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</si>
  <si>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</si>
  <si>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</si>
  <si>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</si>
  <si>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</si>
  <si>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</si>
  <si>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</si>
  <si>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</si>
  <si>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</si>
  <si>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</si>
  <si>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</si>
  <si>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</si>
  <si>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</si>
  <si>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</si>
  <si>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</si>
  <si>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</si>
  <si>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</si>
  <si>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</si>
  <si>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</si>
  <si>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</si>
  <si>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</si>
  <si>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</si>
  <si>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</si>
  <si>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</si>
  <si>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</si>
  <si>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</si>
  <si>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</si>
  <si>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</si>
  <si>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</si>
  <si>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</si>
  <si>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</si>
  <si>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</si>
  <si>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</si>
  <si>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</si>
  <si>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</si>
  <si>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</si>
  <si>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</si>
  <si>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</si>
  <si>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</si>
  <si>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</si>
  <si>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</si>
  <si>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</si>
  <si>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</si>
  <si>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</si>
  <si>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</si>
  <si>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</si>
  <si>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</si>
  <si>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</si>
  <si>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</si>
  <si>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</si>
  <si>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</si>
  <si>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</si>
  <si>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</si>
  <si>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</si>
  <si>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</si>
  <si>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</si>
  <si>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</si>
  <si>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</si>
  <si>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</si>
  <si>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</si>
  <si>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</si>
  <si>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</si>
  <si>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</si>
  <si>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</si>
  <si>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</si>
  <si>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</si>
  <si>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</si>
  <si>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</si>
  <si>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</si>
  <si>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</si>
  <si>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</si>
  <si>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</si>
  <si>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</si>
  <si>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</si>
  <si>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</si>
  <si>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</si>
  <si>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</si>
  <si>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</si>
  <si>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</si>
  <si>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</si>
  <si>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</si>
  <si>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</si>
  <si>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</si>
  <si>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</si>
  <si>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</si>
  <si>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</si>
  <si>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</si>
  <si>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</si>
  <si>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</si>
  <si>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</si>
  <si>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</si>
  <si>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</si>
  <si>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</si>
  <si>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</si>
  <si>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</si>
  <si>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</si>
  <si>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</si>
  <si>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</si>
  <si>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</si>
  <si>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</si>
  <si>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</si>
  <si>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</si>
  <si>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</si>
  <si>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</si>
  <si>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</si>
  <si>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</si>
  <si>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</si>
  <si>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</si>
  <si>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</si>
  <si>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</si>
  <si>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</si>
  <si>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</si>
  <si>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</si>
  <si>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</si>
  <si>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</si>
  <si>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</si>
  <si>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</si>
  <si>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</si>
  <si>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</si>
  <si>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</si>
  <si>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</si>
  <si>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</si>
  <si>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</si>
  <si>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</si>
  <si>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</si>
  <si>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</si>
  <si>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</si>
  <si>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</si>
  <si>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</si>
  <si>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</si>
  <si>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</si>
  <si>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</si>
  <si>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</si>
  <si>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</si>
  <si>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</si>
  <si>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</si>
  <si>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</si>
  <si>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</si>
  <si>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</si>
  <si>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</si>
  <si>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</si>
  <si>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</si>
  <si>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</si>
  <si>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</si>
  <si>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</si>
  <si>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</si>
  <si>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</si>
  <si>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</si>
  <si>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</si>
  <si>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</si>
  <si>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</si>
  <si>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</si>
  <si>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</si>
  <si>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</si>
  <si>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</si>
  <si>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</si>
  <si>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</si>
  <si>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</si>
  <si>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</si>
  <si>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</si>
  <si>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</si>
  <si>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</si>
  <si>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</si>
  <si>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</si>
  <si>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</si>
  <si>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</si>
  <si>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</si>
  <si>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</si>
  <si>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</si>
  <si>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</si>
  <si>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</si>
  <si>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</si>
  <si>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</si>
  <si>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</si>
  <si>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</si>
  <si>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</si>
  <si>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</si>
  <si>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</si>
  <si>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</si>
  <si>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</si>
  <si>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</si>
  <si>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</si>
  <si>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</si>
  <si>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</si>
  <si>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</si>
  <si>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</si>
  <si>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</si>
  <si>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</si>
  <si>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</si>
  <si>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</si>
  <si>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</si>
  <si>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</si>
  <si>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</si>
  <si>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</si>
  <si>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</si>
  <si>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</si>
  <si>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</si>
  <si>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</si>
  <si>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</si>
  <si>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</si>
  <si>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</si>
  <si>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</si>
  <si>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</si>
  <si>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</si>
  <si>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</si>
  <si>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</si>
  <si>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</si>
  <si>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</si>
  <si>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</si>
  <si>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</si>
  <si>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</si>
  <si>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</si>
  <si>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</si>
  <si>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</si>
  <si>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</si>
  <si>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</si>
  <si>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</si>
  <si>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</si>
  <si>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</si>
  <si>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</si>
  <si>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</si>
  <si>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</si>
  <si>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</si>
  <si>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</si>
  <si>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</si>
  <si>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</si>
  <si>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</si>
  <si>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</si>
  <si>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</si>
  <si>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</si>
  <si>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</si>
  <si>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</si>
  <si>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</si>
  <si>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</si>
  <si>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</si>
  <si>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</si>
  <si>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</si>
  <si>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</si>
  <si>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</si>
  <si>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</si>
  <si>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</si>
  <si>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</si>
  <si>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</si>
  <si>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</si>
  <si>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</si>
  <si>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</si>
  <si>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</si>
  <si>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</si>
  <si>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</si>
  <si>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</si>
  <si>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</si>
  <si>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</si>
  <si>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</si>
  <si>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</si>
  <si>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</si>
  <si>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</si>
  <si>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</si>
  <si>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</si>
  <si>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</si>
  <si>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</si>
  <si>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</si>
  <si>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</si>
  <si>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</si>
  <si>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</si>
  <si>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</si>
  <si>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</si>
  <si>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</si>
  <si>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</si>
  <si>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</si>
  <si>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</si>
  <si>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</si>
  <si>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</si>
  <si>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</si>
  <si>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</si>
  <si>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</si>
  <si>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</si>
  <si>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</si>
  <si>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</si>
  <si>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</si>
  <si>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</si>
  <si>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</si>
  <si>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</si>
  <si>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</si>
  <si>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</si>
  <si>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</si>
  <si>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</si>
  <si>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</si>
  <si>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</si>
  <si>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</si>
  <si>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</si>
  <si>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</si>
  <si>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</si>
  <si>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</si>
  <si>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</si>
  <si>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</si>
  <si>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</si>
  <si>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</si>
  <si>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</si>
  <si>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</si>
  <si>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</si>
  <si>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</si>
  <si>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</si>
  <si>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</si>
  <si>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</si>
  <si>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</si>
  <si>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</si>
  <si>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</si>
  <si>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</si>
  <si>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</si>
  <si>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</si>
  <si>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</si>
  <si>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</si>
  <si>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</si>
  <si>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</si>
  <si>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</si>
  <si>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</si>
  <si>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</si>
  <si>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</si>
  <si>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</si>
  <si>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</si>
  <si>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</si>
  <si>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</si>
  <si>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</si>
  <si>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</si>
  <si>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</si>
  <si>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</si>
  <si>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</si>
  <si>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</si>
  <si>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</si>
  <si>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</si>
  <si>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</si>
  <si>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</si>
  <si>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</si>
  <si>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</si>
  <si>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</si>
  <si>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</si>
  <si>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</si>
  <si>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</si>
  <si>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</si>
  <si>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</si>
  <si>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</si>
  <si>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</si>
  <si>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</si>
  <si>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</si>
  <si>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</si>
  <si>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</si>
  <si>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</si>
  <si>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</si>
  <si>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</si>
  <si>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</si>
  <si>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</si>
  <si>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</si>
  <si>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</si>
  <si>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</si>
  <si>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</si>
  <si>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</si>
  <si>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</si>
  <si>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</si>
  <si>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</si>
  <si>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</si>
  <si>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</si>
  <si>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</si>
  <si>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</si>
  <si>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</si>
  <si>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</si>
  <si>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</si>
  <si>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</si>
  <si>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</si>
  <si>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</si>
  <si>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</si>
  <si>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</si>
  <si>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</si>
  <si>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</si>
  <si>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</si>
  <si>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</si>
  <si>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</si>
  <si>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</si>
  <si>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</si>
  <si>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</si>
  <si>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</si>
  <si>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</si>
  <si>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</si>
  <si>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</si>
  <si>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</si>
  <si>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</si>
  <si>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</si>
  <si>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</si>
  <si>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</si>
  <si>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</si>
  <si>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</si>
  <si>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</si>
  <si>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</si>
  <si>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</si>
  <si>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</si>
  <si>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</si>
  <si>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</si>
  <si>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</si>
  <si>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</si>
  <si>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</si>
  <si>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</si>
  <si>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</si>
  <si>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</si>
  <si>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</si>
  <si>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</si>
  <si>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</si>
  <si>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</si>
  <si>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</si>
  <si>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</si>
  <si>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</si>
  <si>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</si>
  <si>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</si>
  <si>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</si>
  <si>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</si>
  <si>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</si>
  <si>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</si>
  <si>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</si>
  <si>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</si>
  <si>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</si>
  <si>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</si>
  <si>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</si>
  <si>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</si>
  <si>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</si>
  <si>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</si>
  <si>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</si>
  <si>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</si>
  <si>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</si>
  <si>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</si>
  <si>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</si>
  <si>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</si>
  <si>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</si>
  <si>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</si>
  <si>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</si>
  <si>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</si>
  <si>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</si>
  <si>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</si>
  <si>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</si>
  <si>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</si>
  <si>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</si>
  <si>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</si>
  <si>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</si>
  <si>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</si>
  <si>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</si>
  <si>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</si>
  <si>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</si>
  <si>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</si>
  <si>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</si>
  <si>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</si>
  <si>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</si>
  <si>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</si>
  <si>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</si>
  <si>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</si>
  <si>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</si>
  <si>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</si>
  <si>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</si>
  <si>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</si>
  <si>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</si>
  <si>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</si>
  <si>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</si>
  <si>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</si>
  <si>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</si>
  <si>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</si>
  <si>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</si>
  <si>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</si>
  <si>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</si>
  <si>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</si>
  <si>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</si>
  <si>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</si>
  <si>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</si>
  <si>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</si>
  <si>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</si>
  <si>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</si>
  <si>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</si>
  <si>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</si>
  <si>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</si>
  <si>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</si>
  <si>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</si>
  <si>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</si>
  <si>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</si>
  <si>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</si>
  <si>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</si>
  <si>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</si>
  <si>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</si>
  <si>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</si>
  <si>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</si>
  <si>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</si>
  <si>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</si>
  <si>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</si>
  <si>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</si>
  <si>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</si>
  <si>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</si>
  <si>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</si>
  <si>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</si>
  <si>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</si>
  <si>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</si>
  <si>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</si>
  <si>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</si>
  <si>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</si>
  <si>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</si>
  <si>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</si>
  <si>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</si>
  <si>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</si>
  <si>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</si>
  <si>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</si>
  <si>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</si>
  <si>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</si>
  <si>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</si>
  <si>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</si>
  <si>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</si>
  <si>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</si>
  <si>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</si>
  <si>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</si>
  <si>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</si>
  <si>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</si>
  <si>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</si>
  <si>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</si>
  <si>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</si>
  <si>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</si>
  <si>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</si>
  <si>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</si>
  <si>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</si>
  <si>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</si>
  <si>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</si>
  <si>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</si>
  <si>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</si>
  <si>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</si>
  <si>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</si>
  <si>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</si>
  <si>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</si>
  <si>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</si>
  <si>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</si>
  <si>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</si>
  <si>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</si>
  <si>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</si>
  <si>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</si>
  <si>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</si>
  <si>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</si>
  <si>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</si>
  <si>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</si>
  <si>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</si>
  <si>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</si>
  <si>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</si>
  <si>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</si>
  <si>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</si>
  <si>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</si>
  <si>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</si>
  <si>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</si>
  <si>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</si>
  <si>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</si>
  <si>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</si>
  <si>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</si>
  <si>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</si>
  <si>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</si>
  <si>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</si>
  <si>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</si>
  <si>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</si>
  <si>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</si>
  <si>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</si>
  <si>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</si>
  <si>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</si>
  <si>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</si>
  <si>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</si>
  <si>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</si>
  <si>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</si>
  <si>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</si>
  <si>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</si>
  <si>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</si>
  <si>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</si>
  <si>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</si>
  <si>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</si>
  <si>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</si>
  <si>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</si>
  <si>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</si>
  <si>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</si>
  <si>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</si>
  <si>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</si>
  <si>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</si>
  <si>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</si>
  <si>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</si>
  <si>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</si>
  <si>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</si>
  <si>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</si>
  <si>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</si>
  <si>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</si>
  <si>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</si>
  <si>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</si>
  <si>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</si>
  <si>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</si>
  <si>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</si>
  <si>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</si>
  <si>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</si>
  <si>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</si>
  <si>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</si>
  <si>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</si>
  <si>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</si>
  <si>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</si>
  <si>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</si>
  <si>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</si>
  <si>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</si>
  <si>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</si>
  <si>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</si>
  <si>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</si>
  <si>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</si>
  <si>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</si>
  <si>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</si>
  <si>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</si>
  <si>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</si>
  <si>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</si>
  <si>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</si>
  <si>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</si>
  <si>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</si>
  <si>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</si>
  <si>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</si>
  <si>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</si>
  <si>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</si>
  <si>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</si>
  <si>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</si>
  <si>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</si>
  <si>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</si>
  <si>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</si>
  <si>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</si>
  <si>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</si>
  <si>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</si>
  <si>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</si>
  <si>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</si>
  <si>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</si>
  <si>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</si>
  <si>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</si>
  <si>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</si>
  <si>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</si>
  <si>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</si>
  <si>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</si>
  <si>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</si>
  <si>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</si>
  <si>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</si>
  <si>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</si>
  <si>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</si>
  <si>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</si>
  <si>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</si>
  <si>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</si>
  <si>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</si>
  <si>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</si>
  <si>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</si>
  <si>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</si>
  <si>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</si>
  <si>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</si>
  <si>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</si>
  <si>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</si>
  <si>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</si>
  <si>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</si>
  <si>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</si>
  <si>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</si>
  <si>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</si>
  <si>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</si>
  <si>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</si>
  <si>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</si>
  <si>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</si>
  <si>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</si>
  <si>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</si>
  <si>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</si>
  <si>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</si>
  <si>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</si>
  <si>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</si>
  <si>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</si>
  <si>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</si>
  <si>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</si>
  <si>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</si>
  <si>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</si>
  <si>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</si>
  <si>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</si>
  <si>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</si>
  <si>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</si>
  <si>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</si>
  <si>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</si>
  <si>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</si>
  <si>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</si>
  <si>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</si>
  <si>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</si>
  <si>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</si>
  <si>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</si>
  <si>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</si>
  <si>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</si>
  <si>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</si>
  <si>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</si>
  <si>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</si>
  <si>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</si>
  <si>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</si>
  <si>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</si>
  <si>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</si>
  <si>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</si>
  <si>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</si>
  <si>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</si>
  <si>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</si>
  <si>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</si>
  <si>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</si>
  <si>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</si>
  <si>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</si>
  <si>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</si>
  <si>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</si>
  <si>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</si>
  <si>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</si>
  <si>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</si>
  <si>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</si>
  <si>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</si>
  <si>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</si>
  <si>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</si>
  <si>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</si>
  <si>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</si>
  <si>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</si>
  <si>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</si>
  <si>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</si>
  <si>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</si>
  <si>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</si>
  <si>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</si>
  <si>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</si>
  <si>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</si>
  <si>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</si>
  <si>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</si>
  <si>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</si>
  <si>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</si>
  <si>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</si>
  <si>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</si>
  <si>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</si>
  <si>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</si>
  <si>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</si>
  <si>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</si>
  <si>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</si>
  <si>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</si>
  <si>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</si>
  <si>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</si>
  <si>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</si>
  <si>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</si>
  <si>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</si>
  <si>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</si>
  <si>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</si>
  <si>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</si>
  <si>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</si>
  <si>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</si>
  <si>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</si>
  <si>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</si>
  <si>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</si>
  <si>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</si>
  <si>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</si>
  <si>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</si>
  <si>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</si>
  <si>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</si>
  <si>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</si>
  <si>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</si>
  <si>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</si>
  <si>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</si>
  <si>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</si>
  <si>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</si>
  <si>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</si>
  <si>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</si>
  <si>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</si>
  <si>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</si>
  <si>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</si>
  <si>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</si>
  <si>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</si>
  <si>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</si>
  <si>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</si>
  <si>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</si>
  <si>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</si>
  <si>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</si>
  <si>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</si>
  <si>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</si>
  <si>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</si>
  <si>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</si>
  <si>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</si>
  <si>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</si>
  <si>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</si>
  <si>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</si>
  <si>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</si>
  <si>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</si>
  <si>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</si>
  <si>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</si>
  <si>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</si>
  <si>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</si>
  <si>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</si>
  <si>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</si>
  <si>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</si>
  <si>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</si>
  <si>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</si>
  <si>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</si>
  <si>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</si>
  <si>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</si>
  <si>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</si>
  <si>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</si>
  <si>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</si>
  <si>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</si>
  <si>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</si>
  <si>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</si>
  <si>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</si>
  <si>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</si>
  <si>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</si>
  <si>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</si>
  <si>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</si>
  <si>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</si>
  <si>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</si>
  <si>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</si>
  <si>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</si>
  <si>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</si>
  <si>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</si>
  <si>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</si>
  <si>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</si>
  <si>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</si>
  <si>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</si>
  <si>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</si>
  <si>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</si>
  <si>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</si>
  <si>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</si>
  <si>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</si>
  <si>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</si>
  <si>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</si>
  <si>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</si>
  <si>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</si>
  <si>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</si>
  <si>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</si>
  <si>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</si>
  <si>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</si>
  <si>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</si>
  <si>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</si>
  <si>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</si>
  <si>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</si>
  <si>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</si>
  <si>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</si>
  <si>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</si>
  <si>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</si>
  <si>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</si>
  <si>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</si>
  <si>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</si>
  <si>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</si>
  <si>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</si>
  <si>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</si>
  <si>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</si>
  <si>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</si>
  <si>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</si>
  <si>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</si>
  <si>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</si>
  <si>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</si>
  <si>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</si>
  <si>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</si>
  <si>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</si>
  <si>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</si>
  <si>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</si>
  <si>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</si>
  <si>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</si>
  <si>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</si>
  <si>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</si>
  <si>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</si>
  <si>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</si>
  <si>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</si>
  <si>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</si>
  <si>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</si>
  <si>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</si>
  <si>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</si>
  <si>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</si>
  <si>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</si>
  <si>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</si>
  <si>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</si>
  <si>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</si>
  <si>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</si>
  <si>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</si>
  <si>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</si>
  <si>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</si>
  <si>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</si>
  <si>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</si>
  <si>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</si>
  <si>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</si>
  <si>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</si>
  <si>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</si>
  <si>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</si>
  <si>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</si>
  <si>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</si>
  <si>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</si>
  <si>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</si>
  <si>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</si>
  <si>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</si>
  <si>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</si>
  <si>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</si>
  <si>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</si>
  <si>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</si>
  <si>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</si>
  <si>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</si>
  <si>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</si>
  <si>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</si>
  <si>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</si>
  <si>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</si>
  <si>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</si>
  <si>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</si>
  <si>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</si>
  <si>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</si>
  <si>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</si>
  <si>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</si>
  <si>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</si>
  <si>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</si>
  <si>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</si>
  <si>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</si>
  <si>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</si>
  <si>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</si>
  <si>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</si>
  <si>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</si>
  <si>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</si>
  <si>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</si>
  <si>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</si>
  <si>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</si>
  <si>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</si>
  <si>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</si>
  <si>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</si>
  <si>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</si>
  <si>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</si>
  <si>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</si>
  <si>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</si>
  <si>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</si>
  <si>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</si>
  <si>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</si>
  <si>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</si>
  <si>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</si>
  <si>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</si>
  <si>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</si>
  <si>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</si>
  <si>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</si>
  <si>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</si>
  <si>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</si>
  <si>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</si>
  <si>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</si>
  <si>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</si>
  <si>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</si>
  <si>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</si>
  <si>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</si>
  <si>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</si>
  <si>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</si>
  <si>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</si>
  <si>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</si>
  <si>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</si>
  <si>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</si>
  <si>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</si>
  <si>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</si>
  <si>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</si>
  <si>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</si>
  <si>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</si>
  <si>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</si>
  <si>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</si>
  <si>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</si>
  <si>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</si>
  <si>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</si>
  <si>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</si>
  <si>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</si>
  <si>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</si>
  <si>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</si>
  <si>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</si>
  <si>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</si>
  <si>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</si>
  <si>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</si>
  <si>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</si>
  <si>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</si>
  <si>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</si>
  <si>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</si>
  <si>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</si>
  <si>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</si>
  <si>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</si>
  <si>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</si>
  <si>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</si>
  <si>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</si>
  <si>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</si>
  <si>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</si>
  <si>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</si>
  <si>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</si>
  <si>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</si>
  <si>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</si>
  <si>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</si>
  <si>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</si>
  <si>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</si>
  <si>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</si>
  <si>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</si>
  <si>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</si>
  <si>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</si>
  <si>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</si>
  <si>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</si>
  <si>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</si>
  <si>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</si>
  <si>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</si>
  <si>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</si>
  <si>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</si>
  <si>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</si>
  <si>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</si>
  <si>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</si>
  <si>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</si>
  <si>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</si>
  <si>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</si>
  <si>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</si>
  <si>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</si>
  <si>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</si>
  <si>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</si>
  <si>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</si>
  <si>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</si>
  <si>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</si>
  <si>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</si>
  <si>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</si>
  <si>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</si>
  <si>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</si>
  <si>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</si>
  <si>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</si>
  <si>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</si>
  <si>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</si>
  <si>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</si>
  <si>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</si>
  <si>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</si>
  <si>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</si>
  <si>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</si>
  <si>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</si>
  <si>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</si>
  <si>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</si>
  <si>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</si>
  <si>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</si>
  <si>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</si>
  <si>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</si>
  <si>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</si>
  <si>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</si>
  <si>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</si>
  <si>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</si>
  <si>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</si>
  <si>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</si>
  <si>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</si>
  <si>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</si>
  <si>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</si>
  <si>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</si>
  <si>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</si>
  <si>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</si>
  <si>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</si>
  <si>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</si>
  <si>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</si>
  <si>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</si>
  <si>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</si>
  <si>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</si>
  <si>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</si>
  <si>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</si>
  <si>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</si>
  <si>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</si>
  <si>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</si>
  <si>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</si>
  <si>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</si>
  <si>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</si>
  <si>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</si>
  <si>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</si>
  <si>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</si>
  <si>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</si>
  <si>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</si>
  <si>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</si>
  <si>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</si>
  <si>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</si>
  <si>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</si>
  <si>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</si>
  <si>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</si>
  <si>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</si>
  <si>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</si>
  <si>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</si>
  <si>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</si>
  <si>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</si>
  <si>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</si>
  <si>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</si>
  <si>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</si>
  <si>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</si>
  <si>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</si>
  <si>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</si>
  <si>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</si>
  <si>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</si>
  <si>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</si>
  <si>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</si>
  <si>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</si>
  <si>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</si>
  <si>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</si>
  <si>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</si>
  <si>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</si>
  <si>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</si>
  <si>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</si>
  <si>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</si>
  <si>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</si>
  <si>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</si>
  <si>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</si>
  <si>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</si>
  <si>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</si>
  <si>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</si>
  <si>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</si>
  <si>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</si>
  <si>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</si>
  <si>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</si>
  <si>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</si>
  <si>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</si>
  <si>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</si>
  <si>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</si>
  <si>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</si>
  <si>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</si>
  <si>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</si>
  <si>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</si>
  <si>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</si>
  <si>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</si>
  <si>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</si>
  <si>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</si>
  <si>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</si>
  <si>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</si>
  <si>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</si>
  <si>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</si>
  <si>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</si>
  <si>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</si>
  <si>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</si>
  <si>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</si>
  <si>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</si>
  <si>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</si>
  <si>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</si>
  <si>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</si>
  <si>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</si>
  <si>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</si>
  <si>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</si>
  <si>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</si>
  <si>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</si>
  <si>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</si>
  <si>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</si>
  <si>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</si>
  <si>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</si>
  <si>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</si>
  <si>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</si>
  <si>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</si>
  <si>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</si>
  <si>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</si>
  <si>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</si>
  <si>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</si>
  <si>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</si>
  <si>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</si>
  <si>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</si>
  <si>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</si>
  <si>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</si>
  <si>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</si>
  <si>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</si>
  <si>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</si>
  <si>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</si>
  <si>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</si>
  <si>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</si>
  <si>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</si>
  <si>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</si>
  <si>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</si>
  <si>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</si>
  <si>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</si>
  <si>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</si>
  <si>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</si>
  <si>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</si>
  <si>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</si>
  <si>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</si>
  <si>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</si>
  <si>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</si>
  <si>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</si>
  <si>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</si>
  <si>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</si>
  <si>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</si>
  <si>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</si>
  <si>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</si>
  <si>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</si>
  <si>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</si>
  <si>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</si>
  <si>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</si>
  <si>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</si>
  <si>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</si>
  <si>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</si>
  <si>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</si>
  <si>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</si>
  <si>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</si>
  <si>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</si>
  <si>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</si>
  <si>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</si>
  <si>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</si>
  <si>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</si>
  <si>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</si>
  <si>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</si>
  <si>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</si>
  <si>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</si>
  <si>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</si>
  <si>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</si>
  <si>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</si>
  <si>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</si>
  <si>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</si>
  <si>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</si>
  <si>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</si>
  <si>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</si>
  <si>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</si>
  <si>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</si>
  <si>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</si>
  <si>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</si>
  <si>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</si>
  <si>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</si>
  <si>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</si>
  <si>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</si>
  <si>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</si>
  <si>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</si>
  <si>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</si>
  <si>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</si>
  <si>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</si>
  <si>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</si>
  <si>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</si>
  <si>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</si>
  <si>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</si>
  <si>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</si>
  <si>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</si>
  <si>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</si>
  <si>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</si>
  <si>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</si>
  <si>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</si>
  <si>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</si>
  <si>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</si>
  <si>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</si>
  <si>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</si>
  <si>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</si>
  <si>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</si>
  <si>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</si>
  <si>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</si>
  <si>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</si>
  <si>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</si>
  <si>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</si>
  <si>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</si>
  <si>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</si>
  <si>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</si>
  <si>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</si>
  <si>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</si>
  <si>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</si>
  <si>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</si>
  <si>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</si>
  <si>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</si>
  <si>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</si>
  <si>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</si>
  <si>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</si>
  <si>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</si>
  <si>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</si>
  <si>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</si>
  <si>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</si>
  <si>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</si>
  <si>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</si>
  <si>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</si>
  <si>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</si>
  <si>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</si>
  <si>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</si>
  <si>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</si>
  <si>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</si>
  <si>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</si>
  <si>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</si>
  <si>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</si>
  <si>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</si>
  <si>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</si>
  <si>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</si>
  <si>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</si>
  <si>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</si>
  <si>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</si>
  <si>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</si>
  <si>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</si>
  <si>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</si>
  <si>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</si>
  <si>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</si>
  <si>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</si>
  <si>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</si>
  <si>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</si>
  <si>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</si>
  <si>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</si>
  <si>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</si>
  <si>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</si>
  <si>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</si>
  <si>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</si>
  <si>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</si>
  <si>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</si>
  <si>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</si>
  <si>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</si>
  <si>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</si>
  <si>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</si>
  <si>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</si>
  <si>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</si>
  <si>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</si>
  <si>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</si>
  <si>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</si>
  <si>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</si>
  <si>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</si>
  <si>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</si>
  <si>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</si>
  <si>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</si>
  <si>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</si>
  <si>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</si>
  <si>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</si>
  <si>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</si>
  <si>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</si>
  <si>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</si>
  <si>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</si>
  <si>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</si>
  <si>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</si>
  <si>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</si>
  <si>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</si>
  <si>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</si>
  <si>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</si>
  <si>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</si>
  <si>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</si>
  <si>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</si>
  <si>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</si>
  <si>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</si>
  <si>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</si>
  <si>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</si>
  <si>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</si>
  <si>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</si>
  <si>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</si>
  <si>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</si>
  <si>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</si>
  <si>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</si>
  <si>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</si>
  <si>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</si>
  <si>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</si>
  <si>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</si>
  <si>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</si>
  <si>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</si>
  <si>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</si>
  <si>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</si>
  <si>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</si>
  <si>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</si>
  <si>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</si>
  <si>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</si>
  <si>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</si>
  <si>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</si>
  <si>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</si>
  <si>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</si>
  <si>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</si>
  <si>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</si>
  <si>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</si>
  <si>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</si>
  <si>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</si>
  <si>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</si>
  <si>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</si>
  <si>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</si>
  <si>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</si>
  <si>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</si>
  <si>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</si>
  <si>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</si>
  <si>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</si>
  <si>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</si>
  <si>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</si>
  <si>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</si>
  <si>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</si>
  <si>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</si>
  <si>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</si>
  <si>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</si>
  <si>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</si>
  <si>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</si>
  <si>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</si>
  <si>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</si>
  <si>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</si>
  <si>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</si>
  <si>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</si>
  <si>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</si>
  <si>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</si>
  <si>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</si>
  <si>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</si>
  <si>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</si>
  <si>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</si>
  <si>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</si>
  <si>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</si>
  <si>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</si>
  <si>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</si>
  <si>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</si>
  <si>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</si>
  <si>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</si>
  <si>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</si>
  <si>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</si>
  <si>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</si>
  <si>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</si>
  <si>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</si>
  <si>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</si>
  <si>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</si>
  <si>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</si>
  <si>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</si>
  <si>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</si>
  <si>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</si>
  <si>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</si>
  <si>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</si>
  <si>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</si>
  <si>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</si>
  <si>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</si>
  <si>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</si>
  <si>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</si>
  <si>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</si>
  <si>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</si>
  <si>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</si>
  <si>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</si>
  <si>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</si>
  <si>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</si>
  <si>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</si>
  <si>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</si>
  <si>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</si>
  <si>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</si>
  <si>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</si>
  <si>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</si>
  <si>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</si>
  <si>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</si>
  <si>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</si>
  <si>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</si>
  <si>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</si>
  <si>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</si>
  <si>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</si>
  <si>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</si>
  <si>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</si>
  <si>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</si>
  <si>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</si>
  <si>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</si>
  <si>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</si>
  <si>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</si>
  <si>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</si>
  <si>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</si>
  <si>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</si>
  <si>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</si>
  <si>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</si>
  <si>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</si>
  <si>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</si>
  <si>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</si>
  <si>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</si>
  <si>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</si>
  <si>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</si>
  <si>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</si>
  <si>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</si>
  <si>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</si>
  <si>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</si>
  <si>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</si>
  <si>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</si>
  <si>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</si>
  <si>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</si>
  <si>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</si>
  <si>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</si>
  <si>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</si>
  <si>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</si>
  <si>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</si>
  <si>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</si>
  <si>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</si>
  <si>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</si>
  <si>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</si>
  <si>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</si>
  <si>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</si>
  <si>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</si>
  <si>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</si>
  <si>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</si>
  <si>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</si>
  <si>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</si>
  <si>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</si>
  <si>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</si>
  <si>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</si>
  <si>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</si>
  <si>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</si>
  <si>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</si>
  <si>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</si>
  <si>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</si>
  <si>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</si>
  <si>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</si>
  <si>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</si>
  <si>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</si>
  <si>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</si>
  <si>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</si>
  <si>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</si>
  <si>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</si>
  <si>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</si>
  <si>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</si>
  <si>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</si>
  <si>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</si>
  <si>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</si>
  <si>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</si>
  <si>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</si>
  <si>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</si>
  <si>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</si>
  <si>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</si>
  <si>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</si>
  <si>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</si>
  <si>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</si>
  <si>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</si>
  <si>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</si>
  <si>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</si>
  <si>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</si>
  <si>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</si>
  <si>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</si>
  <si>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</si>
  <si>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</si>
  <si>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</si>
  <si>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</si>
  <si>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</si>
  <si>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</si>
  <si>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</si>
  <si>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</si>
  <si>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</si>
  <si>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</si>
  <si>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</si>
  <si>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</si>
  <si>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</si>
  <si>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</si>
  <si>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</si>
  <si>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</si>
  <si>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</si>
  <si>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</si>
  <si>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</si>
  <si>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</si>
  <si>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</si>
  <si>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</si>
  <si>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</si>
  <si>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</si>
  <si>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</si>
  <si>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</si>
  <si>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</si>
  <si>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</si>
  <si>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</si>
  <si>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</si>
  <si>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</si>
  <si>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</si>
  <si>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</si>
  <si>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</si>
  <si>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</si>
  <si>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</si>
  <si>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</si>
  <si>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</si>
  <si>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</si>
  <si>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</si>
  <si>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</si>
  <si>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</si>
  <si>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</si>
  <si>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</si>
  <si>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</si>
  <si>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</si>
  <si>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</si>
  <si>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</si>
  <si>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</si>
  <si>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</si>
  <si>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</si>
  <si>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</si>
  <si>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</si>
  <si>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</si>
  <si>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</si>
  <si>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</si>
  <si>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</si>
  <si>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</si>
  <si>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</si>
  <si>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</si>
  <si>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</si>
  <si>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</si>
  <si>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</si>
  <si>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</si>
  <si>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</si>
  <si>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</si>
  <si>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</si>
  <si>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</si>
  <si>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</si>
  <si>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</si>
  <si>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</si>
  <si>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</si>
  <si>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</si>
  <si>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</si>
  <si>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</si>
  <si>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</si>
  <si>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</si>
  <si>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</si>
  <si>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</si>
  <si>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</si>
  <si>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</si>
  <si>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</si>
  <si>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</si>
  <si>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</si>
  <si>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</si>
  <si>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</si>
  <si>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</si>
  <si>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</si>
  <si>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</si>
  <si>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</si>
  <si>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</si>
  <si>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</si>
  <si>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</si>
  <si>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</si>
  <si>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</si>
  <si>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</si>
  <si>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</si>
  <si>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</si>
  <si>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</si>
  <si>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</si>
  <si>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</si>
  <si>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</si>
  <si>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</si>
  <si>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</si>
  <si>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</si>
  <si>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</si>
  <si>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</si>
  <si>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</si>
  <si>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</si>
  <si>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</si>
  <si>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</si>
  <si>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</si>
  <si>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</si>
  <si>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</si>
  <si>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</si>
  <si>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</si>
  <si>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</si>
  <si>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</si>
  <si>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</si>
  <si>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</si>
  <si>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</si>
  <si>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</si>
  <si>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</si>
  <si>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</si>
  <si>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</si>
  <si>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</si>
  <si>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</si>
  <si>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</si>
  <si>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</si>
  <si>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</si>
  <si>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</si>
  <si>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</si>
  <si>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</si>
  <si>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</si>
  <si>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</si>
  <si>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</si>
  <si>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</si>
  <si>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</si>
  <si>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</si>
  <si>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</si>
  <si>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</si>
  <si>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</si>
  <si>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</si>
  <si>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</si>
  <si>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</si>
  <si>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</si>
  <si>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</si>
  <si>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</si>
  <si>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</si>
  <si>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</si>
  <si>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</si>
  <si>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</si>
  <si>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</si>
  <si>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</si>
  <si>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</si>
  <si>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</si>
  <si>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</si>
  <si>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</si>
  <si>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</si>
  <si>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</si>
  <si>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</si>
  <si>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</si>
  <si>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</si>
  <si>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</si>
  <si>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</si>
  <si>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</si>
  <si>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</si>
  <si>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</si>
  <si>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</si>
  <si>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</si>
  <si>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</si>
  <si>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</si>
  <si>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</si>
  <si>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</si>
  <si>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</si>
  <si>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</si>
  <si>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</si>
  <si>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</si>
  <si>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</si>
  <si>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</si>
  <si>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</si>
  <si>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</si>
  <si>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</si>
  <si>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</si>
  <si>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</si>
  <si>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</si>
  <si>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</si>
  <si>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</si>
  <si>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</si>
  <si>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</si>
  <si>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</si>
  <si>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</si>
  <si>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</si>
  <si>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</si>
  <si>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</si>
  <si>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</si>
  <si>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</si>
  <si>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</si>
  <si>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</si>
  <si>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</si>
  <si>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</si>
  <si>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</si>
  <si>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</si>
  <si>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</si>
  <si>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</si>
  <si>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</si>
  <si>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</si>
  <si>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</si>
  <si>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</si>
  <si>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</si>
  <si>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</si>
  <si>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</si>
  <si>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</si>
  <si>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</si>
  <si>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</si>
  <si>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</si>
  <si>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</si>
  <si>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</si>
  <si>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</si>
  <si>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</si>
  <si>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</si>
  <si>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</si>
  <si>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</si>
  <si>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</si>
  <si>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</si>
  <si>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</si>
  <si>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</si>
  <si>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</si>
  <si>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</si>
  <si>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</si>
  <si>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</si>
  <si>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</si>
  <si>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</si>
  <si>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</si>
  <si>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</si>
  <si>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</si>
  <si>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</si>
  <si>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</si>
  <si>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</si>
  <si>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</si>
  <si>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</si>
  <si>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</si>
  <si>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</si>
  <si>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</si>
  <si>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</si>
  <si>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</si>
  <si>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</si>
  <si>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</si>
  <si>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</si>
  <si>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</si>
  <si>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</si>
  <si>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</si>
  <si>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</si>
  <si>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</si>
  <si>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</si>
  <si>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</si>
  <si>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</si>
  <si>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</si>
  <si>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</si>
  <si>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</si>
  <si>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</si>
  <si>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</si>
  <si>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</si>
  <si>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</si>
  <si>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</si>
  <si>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</si>
  <si>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</si>
  <si>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</si>
  <si>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</si>
  <si>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</si>
  <si>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</si>
  <si>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</si>
  <si>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</si>
  <si>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</si>
  <si>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</si>
  <si>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</si>
  <si>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</si>
  <si>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</si>
  <si>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</si>
  <si>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</si>
  <si>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</si>
  <si>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</si>
  <si>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</si>
  <si>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</si>
  <si>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</si>
  <si>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</si>
  <si>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</si>
  <si>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</si>
  <si>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</si>
  <si>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</si>
  <si>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</si>
  <si>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</si>
  <si>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</si>
  <si>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</si>
  <si>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</si>
  <si>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</si>
  <si>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</si>
  <si>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</si>
  <si>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</si>
  <si>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</si>
  <si>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</si>
  <si>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</si>
  <si>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</si>
  <si>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</si>
  <si>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</si>
  <si>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</si>
  <si>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</si>
  <si>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</si>
  <si>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</si>
  <si>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</si>
  <si>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</si>
  <si>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</si>
  <si>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</si>
  <si>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</si>
  <si>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</si>
  <si>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</si>
  <si>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</si>
  <si>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</si>
  <si>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</si>
  <si>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</si>
  <si>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</si>
  <si>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</si>
  <si>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</si>
  <si>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</si>
  <si>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</si>
  <si>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</si>
  <si>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</si>
  <si>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</si>
  <si>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</si>
  <si>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</si>
  <si>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</si>
  <si>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</si>
  <si>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</si>
  <si>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</si>
  <si>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</si>
  <si>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</si>
  <si>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</si>
  <si>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</si>
  <si>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</si>
  <si>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</si>
  <si>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</si>
  <si>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</si>
  <si>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</si>
  <si>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</si>
  <si>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</si>
  <si>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</si>
  <si>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</si>
  <si>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</si>
  <si>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</si>
  <si>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</si>
  <si>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</si>
  <si>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</si>
  <si>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</si>
  <si>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</si>
  <si>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</si>
  <si>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</si>
  <si>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</si>
  <si>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</si>
  <si>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</si>
  <si>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</si>
  <si>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</si>
  <si>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</si>
  <si>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</si>
  <si>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</si>
  <si>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</si>
  <si>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</si>
  <si>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</si>
  <si>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</si>
  <si>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</si>
  <si>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</si>
  <si>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</si>
  <si>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</si>
  <si>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</si>
  <si>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</si>
  <si>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</si>
  <si>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</si>
  <si>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</si>
  <si>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</si>
  <si>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</si>
  <si>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</si>
  <si>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</si>
  <si>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</si>
  <si>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</si>
  <si>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</si>
  <si>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</si>
  <si>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</si>
  <si>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</si>
  <si>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</si>
  <si>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</si>
  <si>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</si>
  <si>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</si>
  <si>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</si>
  <si>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</si>
  <si>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</si>
  <si>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</si>
  <si>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</si>
  <si>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</si>
  <si>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</si>
  <si>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</si>
  <si>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</si>
  <si>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</si>
  <si>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</si>
  <si>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</si>
  <si>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</si>
  <si>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</si>
  <si>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</si>
  <si>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</si>
  <si>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</si>
  <si>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</si>
  <si>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</si>
  <si>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</si>
  <si>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</si>
  <si>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</si>
  <si>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</si>
  <si>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</si>
  <si>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</si>
  <si>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</si>
  <si>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</si>
  <si>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</si>
  <si>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</si>
  <si>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</si>
  <si>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</si>
  <si>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</si>
  <si>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</si>
  <si>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</si>
  <si>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</si>
  <si>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</si>
  <si>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</si>
  <si>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</si>
  <si>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</si>
  <si>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</si>
  <si>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</si>
  <si>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</si>
  <si>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</si>
  <si>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</si>
  <si>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</si>
  <si>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</si>
  <si>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</si>
  <si>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</si>
  <si>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</si>
  <si>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</si>
  <si>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</si>
  <si>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</si>
  <si>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</si>
  <si>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</si>
  <si>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</si>
  <si>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</si>
  <si>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</si>
  <si>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</si>
  <si>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</si>
  <si>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</si>
  <si>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</si>
  <si>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</si>
  <si>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</si>
  <si>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</si>
  <si>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</si>
  <si>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</si>
  <si>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</si>
  <si>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</si>
  <si>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</si>
  <si>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</si>
  <si>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</si>
  <si>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</si>
  <si>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</si>
  <si>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</si>
  <si>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</si>
  <si>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</si>
  <si>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</si>
  <si>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</si>
  <si>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</si>
  <si>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</si>
  <si>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</si>
  <si>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</si>
  <si>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</si>
  <si>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</si>
  <si>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</si>
  <si>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</si>
  <si>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</si>
  <si>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</si>
  <si>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</si>
  <si>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</si>
  <si>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</si>
  <si>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</si>
  <si>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</si>
  <si>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</si>
  <si>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</si>
  <si>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</si>
  <si>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</si>
  <si>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</si>
  <si>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</si>
  <si>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</si>
  <si>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</si>
  <si>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</si>
  <si>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</si>
  <si>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</si>
  <si>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</si>
  <si>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</si>
  <si>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</si>
  <si>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</si>
  <si>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</si>
  <si>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</si>
  <si>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</si>
  <si>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</si>
  <si>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</si>
  <si>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</si>
  <si>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</si>
  <si>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</si>
  <si>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</si>
  <si>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</si>
  <si>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</si>
  <si>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</si>
  <si>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</si>
  <si>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</si>
  <si>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</si>
  <si>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</si>
  <si>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</si>
  <si>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</si>
  <si>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</si>
  <si>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</si>
  <si>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</si>
  <si>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</si>
  <si>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</si>
  <si>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</si>
  <si>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</si>
  <si>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</si>
  <si>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</si>
  <si>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</si>
  <si>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</si>
  <si>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</si>
  <si>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</si>
  <si>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</si>
  <si>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</si>
  <si>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</si>
  <si>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</si>
  <si>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</si>
  <si>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</si>
  <si>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</si>
  <si>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</si>
  <si>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</si>
  <si>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</si>
  <si>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</si>
  <si>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</si>
  <si>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</si>
  <si>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</si>
  <si>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</si>
  <si>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</si>
  <si>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</si>
  <si>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</si>
  <si>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</si>
  <si>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</si>
  <si>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</si>
  <si>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</si>
  <si>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</si>
  <si>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</si>
  <si>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</si>
  <si>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</si>
  <si>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</si>
  <si>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</si>
  <si>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</si>
  <si>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</si>
  <si>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</si>
  <si>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</si>
  <si>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</si>
  <si>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</si>
  <si>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</si>
  <si>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</si>
  <si>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</si>
  <si>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</si>
  <si>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</si>
  <si>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</si>
  <si>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</si>
  <si>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</si>
  <si>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</si>
  <si>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</si>
  <si>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</si>
  <si>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</si>
  <si>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</si>
  <si>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</si>
  <si>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</si>
  <si>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</si>
  <si>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</si>
  <si>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</si>
  <si>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</si>
  <si>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</si>
  <si>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</si>
  <si>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</si>
  <si>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</si>
  <si>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</si>
  <si>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</si>
  <si>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</si>
  <si>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</si>
  <si>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</si>
  <si>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</si>
  <si>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</si>
  <si>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</si>
  <si>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</si>
  <si>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</si>
  <si>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</si>
  <si>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</si>
  <si>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</si>
  <si>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</si>
  <si>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</si>
  <si>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</si>
  <si>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</si>
  <si>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</si>
  <si>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</si>
  <si>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</si>
  <si>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</si>
  <si>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</si>
  <si>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</si>
  <si>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</si>
  <si>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</si>
  <si>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</si>
  <si>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</si>
  <si>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</si>
  <si>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</si>
  <si>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</si>
  <si>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</si>
  <si>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</si>
  <si>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</si>
  <si>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</si>
  <si>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</si>
  <si>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</si>
  <si>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</si>
  <si>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</si>
  <si>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</si>
  <si>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</si>
  <si>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</si>
  <si>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</si>
  <si>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</si>
  <si>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</si>
  <si>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</si>
  <si>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</si>
  <si>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</si>
  <si>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</si>
  <si>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</si>
  <si>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</si>
  <si>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</si>
  <si>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</si>
  <si>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</si>
  <si>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</si>
  <si>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</si>
  <si>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</si>
  <si>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</si>
  <si>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</si>
  <si>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</si>
  <si>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</si>
  <si>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</si>
  <si>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</si>
  <si>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</si>
  <si>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</si>
  <si>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</si>
  <si>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</si>
  <si>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</si>
  <si>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</si>
  <si>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</si>
  <si>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</si>
  <si>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</si>
  <si>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</si>
  <si>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</si>
  <si>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</si>
  <si>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</si>
  <si>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</si>
  <si>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</si>
  <si>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</si>
  <si>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</si>
  <si>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</si>
  <si>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</si>
  <si>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</si>
  <si>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</si>
  <si>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</si>
  <si>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</si>
  <si>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</si>
  <si>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</si>
  <si>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</si>
  <si>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</si>
  <si>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</si>
  <si>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</si>
  <si>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</si>
  <si>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</si>
  <si>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</si>
  <si>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</si>
  <si>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</si>
  <si>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</si>
  <si>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</si>
  <si>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</si>
  <si>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</si>
  <si>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</si>
  <si>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</si>
  <si>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</si>
  <si>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</si>
  <si>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</si>
  <si>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</si>
  <si>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</si>
  <si>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</si>
  <si>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</si>
  <si>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</si>
  <si>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</si>
  <si>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</si>
  <si>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</si>
  <si>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</si>
  <si>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</si>
  <si>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</si>
  <si>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</si>
  <si>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</si>
  <si>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</si>
  <si>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</si>
  <si>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</si>
  <si>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</si>
  <si>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</si>
  <si>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</si>
  <si>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</si>
  <si>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</si>
  <si>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</si>
  <si>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</si>
  <si>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</si>
  <si>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</si>
  <si>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</si>
  <si>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</si>
  <si>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</si>
  <si>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</si>
  <si>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</si>
  <si>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</si>
  <si>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</si>
  <si>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</si>
  <si>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</si>
  <si>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</si>
  <si>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</si>
  <si>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</si>
  <si>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</si>
  <si>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</si>
  <si>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</si>
  <si>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</si>
  <si>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</si>
  <si>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</si>
  <si>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</si>
  <si>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</si>
  <si>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</si>
  <si>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</si>
  <si>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</si>
  <si>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</si>
  <si>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</si>
  <si>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</si>
  <si>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</si>
  <si>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</si>
  <si>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</si>
  <si>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</si>
  <si>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</si>
  <si>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</si>
  <si>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</si>
  <si>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</si>
  <si>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</si>
  <si>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</si>
  <si>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</si>
  <si>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</si>
  <si>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</si>
  <si>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</si>
  <si>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</si>
  <si>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</si>
  <si>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</si>
  <si>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</si>
  <si>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</si>
  <si>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</si>
  <si>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</si>
  <si>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</si>
  <si>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</si>
  <si>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</si>
  <si>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</si>
  <si>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</si>
  <si>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</si>
  <si>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</si>
  <si>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</si>
  <si>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</si>
  <si>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</si>
  <si>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</si>
  <si>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</si>
  <si>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</si>
  <si>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</si>
  <si>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</si>
  <si>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</si>
  <si>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</si>
  <si>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</si>
  <si>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</si>
  <si>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</si>
  <si>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</si>
  <si>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</si>
  <si>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</si>
  <si>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</si>
  <si>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</si>
  <si>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</si>
  <si>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</si>
  <si>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</si>
  <si>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</si>
  <si>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</si>
  <si>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</si>
  <si>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</si>
  <si>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</si>
  <si>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</si>
  <si>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</si>
  <si>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</si>
  <si>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</si>
  <si>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</si>
  <si>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</si>
  <si>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</si>
  <si>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</si>
  <si>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</si>
  <si>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</si>
  <si>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</si>
  <si>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</si>
  <si>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</si>
  <si>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</si>
  <si>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</si>
  <si>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</si>
  <si>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</si>
  <si>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</si>
  <si>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</si>
  <si>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</si>
  <si>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</si>
  <si>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</si>
  <si>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</si>
  <si>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</si>
  <si>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</si>
  <si>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</si>
  <si>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</si>
  <si>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</si>
  <si>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</si>
  <si>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</si>
  <si>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</si>
  <si>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</si>
  <si>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</si>
  <si>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</si>
  <si>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</si>
  <si>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</si>
  <si>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</si>
  <si>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</si>
  <si>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</si>
  <si>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</si>
  <si>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</si>
  <si>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</si>
  <si>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</si>
  <si>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</si>
  <si>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</si>
  <si>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</si>
  <si>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</si>
  <si>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</si>
  <si>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</si>
  <si>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</si>
  <si>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</si>
  <si>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</si>
  <si>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</si>
  <si>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</si>
  <si>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</si>
  <si>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</si>
  <si>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</si>
  <si>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</si>
  <si>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</si>
  <si>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</si>
  <si>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</si>
  <si>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</si>
  <si>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</si>
  <si>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</si>
  <si>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</si>
  <si>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</si>
  <si>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</si>
  <si>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</si>
  <si>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</si>
  <si>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</si>
  <si>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</si>
  <si>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</si>
  <si>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</si>
  <si>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</si>
  <si>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</si>
  <si>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</si>
  <si>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</si>
  <si>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</si>
  <si>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</si>
  <si>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</si>
  <si>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</si>
  <si>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</si>
  <si>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</si>
  <si>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</si>
  <si>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</si>
  <si>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</si>
  <si>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</si>
  <si>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</si>
  <si>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</si>
  <si>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</si>
  <si>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</si>
  <si>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</si>
  <si>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</si>
  <si>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</si>
  <si>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</si>
  <si>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</si>
  <si>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</si>
  <si>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</si>
  <si>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</si>
  <si>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</si>
  <si>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</si>
  <si>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</si>
  <si>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</si>
  <si>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</si>
  <si>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</si>
  <si>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</si>
  <si>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</si>
  <si>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</si>
  <si>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</si>
  <si>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</si>
  <si>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</si>
  <si>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</si>
  <si>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</si>
  <si>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</si>
  <si>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</si>
  <si>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</si>
  <si>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</si>
  <si>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</si>
  <si>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</si>
  <si>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</si>
  <si>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</si>
  <si>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</si>
  <si>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</si>
  <si>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</si>
  <si>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</si>
  <si>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</si>
  <si>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</si>
  <si>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</si>
  <si>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</si>
  <si>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</si>
  <si>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</si>
  <si>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</si>
  <si>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</si>
  <si>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</si>
  <si>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</si>
  <si>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</si>
  <si>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</si>
  <si>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</si>
  <si>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</si>
  <si>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</si>
  <si>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</si>
  <si>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</si>
  <si>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</si>
  <si>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</si>
  <si>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</si>
  <si>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</si>
  <si>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</si>
  <si>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</si>
  <si>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</si>
  <si>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</si>
  <si>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</si>
  <si>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</si>
  <si>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</si>
  <si>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</si>
  <si>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</si>
  <si>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</si>
  <si>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</si>
  <si>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</si>
  <si>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</si>
  <si>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</si>
  <si>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</si>
  <si>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</si>
  <si>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</si>
  <si>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</si>
  <si>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</si>
  <si>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</si>
  <si>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</si>
  <si>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</si>
  <si>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</si>
  <si>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</si>
  <si>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</si>
  <si>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</si>
  <si>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</si>
  <si>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</si>
  <si>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</si>
  <si>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</si>
  <si>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</si>
  <si>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</si>
  <si>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</si>
  <si>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</si>
  <si>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</si>
  <si>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</si>
  <si>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</si>
  <si>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</si>
  <si>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</si>
  <si>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</si>
  <si>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</si>
  <si>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</si>
  <si>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</si>
  <si>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</si>
  <si>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</si>
  <si>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</si>
  <si>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</si>
  <si>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</si>
  <si>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</si>
  <si>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</si>
  <si>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</si>
  <si>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</si>
  <si>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</si>
  <si>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</si>
  <si>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</si>
  <si>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</si>
  <si>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</si>
  <si>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</si>
  <si>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</si>
  <si>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</si>
  <si>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</si>
  <si>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</si>
  <si>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</si>
  <si>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</si>
  <si>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</si>
  <si>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</si>
  <si>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</si>
  <si>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</si>
  <si>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</si>
  <si>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</si>
  <si>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</si>
  <si>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</si>
  <si>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</si>
  <si>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</si>
  <si>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</si>
  <si>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</si>
  <si>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</si>
  <si>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</si>
  <si>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</si>
  <si>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</si>
  <si>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</si>
  <si>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</si>
  <si>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</si>
  <si>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</si>
  <si>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</si>
  <si>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</si>
  <si>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</si>
  <si>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</si>
  <si>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</si>
  <si>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</si>
  <si>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</si>
  <si>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</si>
  <si>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</si>
  <si>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</si>
  <si>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</si>
  <si>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</si>
  <si>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</si>
  <si>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</si>
  <si>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</si>
  <si>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</si>
  <si>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</si>
  <si>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</si>
  <si>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</si>
  <si>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</si>
  <si>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</si>
  <si>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</si>
  <si>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</si>
  <si>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</si>
  <si>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</si>
  <si>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</si>
  <si>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</si>
  <si>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</si>
  <si>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</si>
  <si>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</si>
  <si>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</si>
  <si>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</si>
  <si>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</si>
  <si>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</si>
  <si>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</si>
  <si>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</si>
  <si>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</si>
  <si>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</si>
  <si>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</si>
  <si>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</si>
  <si>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</si>
  <si>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</si>
  <si>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</si>
  <si>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</si>
  <si>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</si>
  <si>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</si>
  <si>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</si>
  <si>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</si>
  <si>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</si>
  <si>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</si>
  <si>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</si>
  <si>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</si>
  <si>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</si>
  <si>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</si>
  <si>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</si>
  <si>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</si>
  <si>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</si>
  <si>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</si>
  <si>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</si>
  <si>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</si>
  <si>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</si>
  <si>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</si>
  <si>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</si>
  <si>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</si>
  <si>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</si>
  <si>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</si>
  <si>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</si>
  <si>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</si>
  <si>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</si>
  <si>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</si>
  <si>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</si>
  <si>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</si>
  <si>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</si>
  <si>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</si>
  <si>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</si>
  <si>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</si>
  <si>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</si>
  <si>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</si>
  <si>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</si>
  <si>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</si>
  <si>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</si>
  <si>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</si>
  <si>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</si>
  <si>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</si>
  <si>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</si>
  <si>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</si>
  <si>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</si>
  <si>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</si>
  <si>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</si>
  <si>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</si>
  <si>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</si>
  <si>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</si>
  <si>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</si>
  <si>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</si>
  <si>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</si>
  <si>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</si>
  <si>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</si>
  <si>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</si>
  <si>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</si>
  <si>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</si>
  <si>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</si>
  <si>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</si>
  <si>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</si>
  <si>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</si>
  <si>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</si>
  <si>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</si>
  <si>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</si>
  <si>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</si>
  <si>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</si>
  <si>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</si>
  <si>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</si>
  <si>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</si>
  <si>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</si>
  <si>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</si>
  <si>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</si>
  <si>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</si>
  <si>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</si>
  <si>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</si>
  <si>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</si>
  <si>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</si>
  <si>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</si>
  <si>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</si>
  <si>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</si>
  <si>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</si>
  <si>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</si>
  <si>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</si>
  <si>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</si>
  <si>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</si>
  <si>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</si>
  <si>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</si>
  <si>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</si>
  <si>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</si>
  <si>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</si>
  <si>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</si>
  <si>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</si>
  <si>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</si>
  <si>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</si>
  <si>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</si>
  <si>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</si>
  <si>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</si>
  <si>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</si>
  <si>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</si>
  <si>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</si>
  <si>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</si>
  <si>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</si>
  <si>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</si>
  <si>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</si>
  <si>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</si>
  <si>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</si>
  <si>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</si>
  <si>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</si>
  <si>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</si>
  <si>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</si>
  <si>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</si>
  <si>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</si>
  <si>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</si>
  <si>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</si>
  <si>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</si>
  <si>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</si>
  <si>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</si>
  <si>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</si>
  <si>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</si>
  <si>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</si>
  <si>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</si>
  <si>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</si>
  <si>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</si>
  <si>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</si>
  <si>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</si>
  <si>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</si>
  <si>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</si>
  <si>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</si>
  <si>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</si>
  <si>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</si>
  <si>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</si>
  <si>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</si>
  <si>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</si>
  <si>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</si>
  <si>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</si>
  <si>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</si>
  <si>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</si>
  <si>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</si>
  <si>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</si>
  <si>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</si>
  <si>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</si>
  <si>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</si>
  <si>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</si>
  <si>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</si>
  <si>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</si>
  <si>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</si>
  <si>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</si>
  <si>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</si>
  <si>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</si>
  <si>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</si>
  <si>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</si>
  <si>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</si>
  <si>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</si>
  <si>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</si>
  <si>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</si>
  <si>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</si>
  <si>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</si>
  <si>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</si>
  <si>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</si>
  <si>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</si>
  <si>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</si>
  <si>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</si>
  <si>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</si>
  <si>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</si>
  <si>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</si>
  <si>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</si>
  <si>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</si>
  <si>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</si>
  <si>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</si>
  <si>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</si>
  <si>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</si>
  <si>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</si>
  <si>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</si>
  <si>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</si>
  <si>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</si>
  <si>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</si>
  <si>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</si>
  <si>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</si>
  <si>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</si>
  <si>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</si>
  <si>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</si>
  <si>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</si>
  <si>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</si>
  <si>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</si>
  <si>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</si>
  <si>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</si>
  <si>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</si>
  <si>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</si>
  <si>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</si>
  <si>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</si>
  <si>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</si>
  <si>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</si>
  <si>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</si>
  <si>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</si>
  <si>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</si>
  <si>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</si>
  <si>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</si>
  <si>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</si>
  <si>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</si>
  <si>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</si>
  <si>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</si>
  <si>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</si>
  <si>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</si>
  <si>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</si>
  <si>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</si>
  <si>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</si>
  <si>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</si>
  <si>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</si>
  <si>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</si>
  <si>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</si>
  <si>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</si>
  <si>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</si>
  <si>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</si>
  <si>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</si>
  <si>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</si>
  <si>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</si>
  <si>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</si>
  <si>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</si>
  <si>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</si>
  <si>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</si>
  <si>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</si>
  <si>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</si>
  <si>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</si>
  <si>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</si>
  <si>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</si>
  <si>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</si>
  <si>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</si>
  <si>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</si>
  <si>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</si>
  <si>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</si>
  <si>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</si>
  <si>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</si>
  <si>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</si>
  <si>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</si>
  <si>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</si>
  <si>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</si>
  <si>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</si>
  <si>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</si>
  <si>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</si>
  <si>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</si>
  <si>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</si>
  <si>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</si>
  <si>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</si>
  <si>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</si>
  <si>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</si>
  <si>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</si>
  <si>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</si>
  <si>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</si>
  <si>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</si>
  <si>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</si>
  <si>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</si>
  <si>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</si>
  <si>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</si>
  <si>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</si>
  <si>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</si>
  <si>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</si>
  <si>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</si>
  <si>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</si>
  <si>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</si>
  <si>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</si>
  <si>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</si>
  <si>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</si>
  <si>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</si>
  <si>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</si>
  <si>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</si>
  <si>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</si>
  <si>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</si>
  <si>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</si>
  <si>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</si>
  <si>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</si>
  <si>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</si>
  <si>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</si>
  <si>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</si>
  <si>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</si>
  <si>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</si>
  <si>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</si>
  <si>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</si>
  <si>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</si>
  <si>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</si>
  <si>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</si>
  <si>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</si>
  <si>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</si>
  <si>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</si>
  <si>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</si>
  <si>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</si>
  <si>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</si>
  <si>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</si>
  <si>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</si>
  <si>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</si>
  <si>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</si>
  <si>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</si>
  <si>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</si>
  <si>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</si>
  <si>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</si>
  <si>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</si>
  <si>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</si>
  <si>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</si>
  <si>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</si>
  <si>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</si>
  <si>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</si>
  <si>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</si>
  <si>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</si>
  <si>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</si>
  <si>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</si>
  <si>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</si>
  <si>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</si>
  <si>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</si>
  <si>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</si>
  <si>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</si>
  <si>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</si>
  <si>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</si>
  <si>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</si>
  <si>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</si>
  <si>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</si>
  <si>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</si>
  <si>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</si>
  <si>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</si>
  <si>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</si>
  <si>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</si>
  <si>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</si>
  <si>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</si>
  <si>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</si>
  <si>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</si>
  <si>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</si>
  <si>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</si>
  <si>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</si>
  <si>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</si>
  <si>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</si>
  <si>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</si>
  <si>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</si>
  <si>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</si>
  <si>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</si>
  <si>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</si>
  <si>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</si>
  <si>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</si>
  <si>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</si>
  <si>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</si>
  <si>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</si>
  <si>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</si>
  <si>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</si>
  <si>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</si>
  <si>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</si>
  <si>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</si>
  <si>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</si>
  <si>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</si>
  <si>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</si>
  <si>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</si>
  <si>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</si>
  <si>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</si>
  <si>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</si>
  <si>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</si>
  <si>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</si>
  <si>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</si>
  <si>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</si>
  <si>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</si>
  <si>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</si>
  <si>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</si>
  <si>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</si>
  <si>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</si>
  <si>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</si>
  <si>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</si>
  <si>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</si>
  <si>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</si>
  <si>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</si>
  <si>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</si>
  <si>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</si>
  <si>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</si>
  <si>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</si>
  <si>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</si>
  <si>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</si>
  <si>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</si>
  <si>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</si>
  <si>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</si>
  <si>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</si>
  <si>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</si>
  <si>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</si>
  <si>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</si>
  <si>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</si>
  <si>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</si>
  <si>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</si>
  <si>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</si>
  <si>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</si>
  <si>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</si>
  <si>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</si>
  <si>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</si>
  <si>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</si>
  <si>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</si>
  <si>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</si>
  <si>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</si>
  <si>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</si>
  <si>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</si>
  <si>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</si>
  <si>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</si>
  <si>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</si>
  <si>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</si>
  <si>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</si>
  <si>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</si>
  <si>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</si>
  <si>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</si>
  <si>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</si>
  <si>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</si>
  <si>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</si>
  <si>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</si>
  <si>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</si>
  <si>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</si>
  <si>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</si>
  <si>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</si>
  <si>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</si>
  <si>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</si>
  <si>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</si>
  <si>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</si>
  <si>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</si>
  <si>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</si>
  <si>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</si>
  <si>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</si>
  <si>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</si>
  <si>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</si>
  <si>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</si>
  <si>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</si>
  <si>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</si>
  <si>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</si>
  <si>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</si>
  <si>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</si>
  <si>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</si>
  <si>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</si>
  <si>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</si>
  <si>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</si>
  <si>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</si>
  <si>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</si>
  <si>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</si>
  <si>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</si>
  <si>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</si>
  <si>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</si>
  <si>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</si>
  <si>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</si>
  <si>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</si>
  <si>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</si>
  <si>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</si>
  <si>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</si>
  <si>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</si>
  <si>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</si>
  <si>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</si>
  <si>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</si>
  <si>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</si>
  <si>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</si>
  <si>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</si>
  <si>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</si>
  <si>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</si>
  <si>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</si>
  <si>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</si>
  <si>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</si>
  <si>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</si>
  <si>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</si>
  <si>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</si>
  <si>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</si>
  <si>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</si>
  <si>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</si>
  <si>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</si>
  <si>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</si>
  <si>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</si>
  <si>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</si>
  <si>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</si>
  <si>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</si>
  <si>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</si>
  <si>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</si>
  <si>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</si>
  <si>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</si>
  <si>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</si>
  <si>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</si>
  <si>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</si>
  <si>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</si>
  <si>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</si>
  <si>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</si>
  <si>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</si>
  <si>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</si>
  <si>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</si>
  <si>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</si>
  <si>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</si>
  <si>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</si>
  <si>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</si>
  <si>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</si>
  <si>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</si>
  <si>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</si>
  <si>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</si>
  <si>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</si>
  <si>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</si>
  <si>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</si>
  <si>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</si>
  <si>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</si>
  <si>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</si>
  <si>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</si>
  <si>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</si>
  <si>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</si>
  <si>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</si>
  <si>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</si>
  <si>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</si>
  <si>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</si>
  <si>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</si>
  <si>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</si>
  <si>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</si>
  <si>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</si>
  <si>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</si>
  <si>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</si>
  <si>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</si>
  <si>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</si>
  <si>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</si>
  <si>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</si>
  <si>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</si>
  <si>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</si>
  <si>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</si>
  <si>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</si>
  <si>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</si>
  <si>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</si>
  <si>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</si>
  <si>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</si>
  <si>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</si>
  <si>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</si>
  <si>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</si>
  <si>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</si>
  <si>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</si>
  <si>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</si>
  <si>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</si>
  <si>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</si>
  <si>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</si>
  <si>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</si>
  <si>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</si>
  <si>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</si>
  <si>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</si>
  <si>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</si>
  <si>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</si>
  <si>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</si>
  <si>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</si>
  <si>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</si>
  <si>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</si>
  <si>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</si>
  <si>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</si>
  <si>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</si>
  <si>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</si>
  <si>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</si>
  <si>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</si>
  <si>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</si>
  <si>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</si>
  <si>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</si>
  <si>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</si>
  <si>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</si>
  <si>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</si>
  <si>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</si>
  <si>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</si>
  <si>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</si>
  <si>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</si>
  <si>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</si>
  <si>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</si>
  <si>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</si>
  <si>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</si>
  <si>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</si>
  <si>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</si>
  <si>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</si>
  <si>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</si>
  <si>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</si>
  <si>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</si>
  <si>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</si>
  <si>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</si>
  <si>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</si>
  <si>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</si>
  <si>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</si>
  <si>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</si>
  <si>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</si>
  <si>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</si>
  <si>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</si>
  <si>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</si>
  <si>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</si>
  <si>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</si>
  <si>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</si>
  <si>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</si>
  <si>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</si>
  <si>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</si>
  <si>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</si>
  <si>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</si>
  <si>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</si>
  <si>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</si>
  <si>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</si>
  <si>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</si>
  <si>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</si>
  <si>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</si>
  <si>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</si>
  <si>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</si>
  <si>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</si>
  <si>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</si>
  <si>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</si>
  <si>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</si>
  <si>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</si>
  <si>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</si>
  <si>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</si>
  <si>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</si>
  <si>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</si>
  <si>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</si>
  <si>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</si>
  <si>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</si>
  <si>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</si>
  <si>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</si>
  <si>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</si>
  <si>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</si>
  <si>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</si>
  <si>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</si>
  <si>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</si>
  <si>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</si>
  <si>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</si>
  <si>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</si>
  <si>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</si>
  <si>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</si>
  <si>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</si>
  <si>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</si>
  <si>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</si>
  <si>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</si>
  <si>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</si>
  <si>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</si>
  <si>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</si>
  <si>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</si>
  <si>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</si>
  <si>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</si>
  <si>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</si>
  <si>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</si>
  <si>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</si>
  <si>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</si>
  <si>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</si>
  <si>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</si>
  <si>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</si>
  <si>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</si>
  <si>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</si>
  <si>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</si>
  <si>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</si>
  <si>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</si>
  <si>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</si>
  <si>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</si>
  <si>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</si>
  <si>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</si>
  <si>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</si>
  <si>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</si>
  <si>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</si>
  <si>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</si>
  <si>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</si>
  <si>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</si>
  <si>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</si>
  <si>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</si>
  <si>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</si>
  <si>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</si>
  <si>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</si>
  <si>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</si>
  <si>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</si>
  <si>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</si>
  <si>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</si>
  <si>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</si>
  <si>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</si>
  <si>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</si>
  <si>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</si>
  <si>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</si>
  <si>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</si>
  <si>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</si>
  <si>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</si>
  <si>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</si>
  <si>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</si>
  <si>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</si>
  <si>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</si>
  <si>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</si>
  <si>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</si>
  <si>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</si>
  <si>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</si>
  <si>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</si>
  <si>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</si>
  <si>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</si>
  <si>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</si>
  <si>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</si>
  <si>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</si>
  <si>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</si>
  <si>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</si>
  <si>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</si>
  <si>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</si>
  <si>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</si>
  <si>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</si>
  <si>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</si>
  <si>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</si>
  <si>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</si>
  <si>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</si>
  <si>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</si>
  <si>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</si>
  <si>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</si>
  <si>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</si>
  <si>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</si>
  <si>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</si>
  <si>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</si>
  <si>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</si>
  <si>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</si>
  <si>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</si>
  <si>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</si>
  <si>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</si>
  <si>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</si>
  <si>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</si>
  <si>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</si>
  <si>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</si>
  <si>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</si>
  <si>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</si>
  <si>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</si>
  <si>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</si>
  <si>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</si>
  <si>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</si>
  <si>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</si>
  <si>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</si>
  <si>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</si>
  <si>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</si>
  <si>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</si>
  <si>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</si>
  <si>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</si>
  <si>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</si>
  <si>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</si>
  <si>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</si>
  <si>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</si>
  <si>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</si>
  <si>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</si>
  <si>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</si>
  <si>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</si>
  <si>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</si>
  <si>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</si>
  <si>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</si>
  <si>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</si>
  <si>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</si>
  <si>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</si>
  <si>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</si>
  <si>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</si>
  <si>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</si>
  <si>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</si>
  <si>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</si>
  <si>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</si>
  <si>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</si>
  <si>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</si>
  <si>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</si>
  <si>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</si>
  <si>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</si>
  <si>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</si>
  <si>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</si>
  <si>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</si>
  <si>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</si>
  <si>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</si>
  <si>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</si>
  <si>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</si>
  <si>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</si>
  <si>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</si>
  <si>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</si>
  <si>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</si>
  <si>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</si>
  <si>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</si>
  <si>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</si>
  <si>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</si>
  <si>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</si>
  <si>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</si>
  <si>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</si>
  <si>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</si>
  <si>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</si>
  <si>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</si>
  <si>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</si>
  <si>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</si>
  <si>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</si>
  <si>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</si>
  <si>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</si>
  <si>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</si>
  <si>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</si>
  <si>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</si>
  <si>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</si>
  <si>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</si>
  <si>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</si>
  <si>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</si>
  <si>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</si>
  <si>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</si>
  <si>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</si>
  <si>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</si>
  <si>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</si>
  <si>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</si>
  <si>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</si>
  <si>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</si>
  <si>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</si>
  <si>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</si>
  <si>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</si>
  <si>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</si>
  <si>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</si>
  <si>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</si>
  <si>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</si>
  <si>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</si>
  <si>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</si>
  <si>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</si>
  <si>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</si>
  <si>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</si>
  <si>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</si>
  <si>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</si>
  <si>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</si>
  <si>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</si>
  <si>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</si>
  <si>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</si>
  <si>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</si>
  <si>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</si>
  <si>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</si>
  <si>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</si>
  <si>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</si>
  <si>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</si>
  <si>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</si>
  <si>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</si>
  <si>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</si>
  <si>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</si>
  <si>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</si>
  <si>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</si>
  <si>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</si>
  <si>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</si>
  <si>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</si>
  <si>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</si>
  <si>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</si>
  <si>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</si>
  <si>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</si>
  <si>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</si>
  <si>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</si>
  <si>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</si>
  <si>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</si>
  <si>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</si>
  <si>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</si>
  <si>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</si>
  <si>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</si>
  <si>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</si>
  <si>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</si>
  <si>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</si>
  <si>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</si>
  <si>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</si>
  <si>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</si>
  <si>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</si>
  <si>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</si>
  <si>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</si>
  <si>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</si>
  <si>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</si>
  <si>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</si>
  <si>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</si>
  <si>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</si>
  <si>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</si>
  <si>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</si>
  <si>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</si>
  <si>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</si>
  <si>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</si>
  <si>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</si>
  <si>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</si>
  <si>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</si>
  <si>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</si>
  <si>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</si>
  <si>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</si>
  <si>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</si>
  <si>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</si>
  <si>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</si>
  <si>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</si>
  <si>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</si>
  <si>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</si>
  <si>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</si>
  <si>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</si>
  <si>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</si>
  <si>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</si>
  <si>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</si>
  <si>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</si>
  <si>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</si>
  <si>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</si>
  <si>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</si>
  <si>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</si>
  <si>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</si>
  <si>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</si>
  <si>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</si>
  <si>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</si>
  <si>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</si>
  <si>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</si>
  <si>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</si>
  <si>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</si>
  <si>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</si>
  <si>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</si>
  <si>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</si>
  <si>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</si>
  <si>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</si>
  <si>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</si>
  <si>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</si>
  <si>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</si>
  <si>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</si>
  <si>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</si>
  <si>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</si>
  <si>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</si>
  <si>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</si>
  <si>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</si>
  <si>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</si>
  <si>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</si>
  <si>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</si>
  <si>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</si>
  <si>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</si>
  <si>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</si>
  <si>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</si>
  <si>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</si>
  <si>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</si>
  <si>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</si>
  <si>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</si>
  <si>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</si>
  <si>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</si>
  <si>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</si>
  <si>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</si>
  <si>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</si>
  <si>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</si>
  <si>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</si>
  <si>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</si>
  <si>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</si>
  <si>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</si>
  <si>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</si>
  <si>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</si>
  <si>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</si>
  <si>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</si>
  <si>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</si>
  <si>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</si>
  <si>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</si>
  <si>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</si>
  <si>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</si>
  <si>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</si>
  <si>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</si>
  <si>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</si>
  <si>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</si>
  <si>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</si>
  <si>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</si>
  <si>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</si>
  <si>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</si>
  <si>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</si>
  <si>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</si>
  <si>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</si>
  <si>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</si>
  <si>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</si>
  <si>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</si>
  <si>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</si>
  <si>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</si>
  <si>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</si>
  <si>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</si>
  <si>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</si>
  <si>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</si>
  <si>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</si>
  <si>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</si>
  <si>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</si>
  <si>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</si>
  <si>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</si>
  <si>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</si>
  <si>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</si>
  <si>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</si>
  <si>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</si>
  <si>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</si>
  <si>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</si>
  <si>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</si>
  <si>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</si>
  <si>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</si>
  <si>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</si>
  <si>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</si>
  <si>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</si>
  <si>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</si>
  <si>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</si>
  <si>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</si>
  <si>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</si>
  <si>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</si>
  <si>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</si>
  <si>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</si>
  <si>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</si>
  <si>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</si>
  <si>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</si>
  <si>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</si>
  <si>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</si>
  <si>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</si>
  <si>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</si>
  <si>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</si>
  <si>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</si>
  <si>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</si>
  <si>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</si>
  <si>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</si>
  <si>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</si>
  <si>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</si>
  <si>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</si>
  <si>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</si>
  <si>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</si>
  <si>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</si>
  <si>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</si>
  <si>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</si>
  <si>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</si>
  <si>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</si>
  <si>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</si>
  <si>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</si>
  <si>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</si>
  <si>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</si>
  <si>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</si>
  <si>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</si>
  <si>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</si>
  <si>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</si>
  <si>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</si>
  <si>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</si>
  <si>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</si>
  <si>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</si>
  <si>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</si>
  <si>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</si>
  <si>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</si>
  <si>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</si>
  <si>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</si>
  <si>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</si>
  <si>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</si>
  <si>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</si>
  <si>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</si>
  <si>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</si>
  <si>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</si>
  <si>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</si>
  <si>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</si>
  <si>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</si>
  <si>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</si>
  <si>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</si>
  <si>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</si>
  <si>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</si>
  <si>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</si>
  <si>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</si>
  <si>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</si>
  <si>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</si>
  <si>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</si>
  <si>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</si>
  <si>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</si>
  <si>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</si>
  <si>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</si>
  <si>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</si>
  <si>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</si>
  <si>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</si>
  <si>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</si>
  <si>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</si>
  <si>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</si>
  <si>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</si>
  <si>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</si>
  <si>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</si>
  <si>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</si>
  <si>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</si>
  <si>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</si>
  <si>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</si>
  <si>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</si>
  <si>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</si>
  <si>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</si>
  <si>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</si>
  <si>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</si>
  <si>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</si>
  <si>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</si>
  <si>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</si>
  <si>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</si>
  <si>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</si>
  <si>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</si>
  <si>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</si>
  <si>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</si>
  <si>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</si>
  <si>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</si>
  <si>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</si>
  <si>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</si>
  <si>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</si>
  <si>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</si>
  <si>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</si>
  <si>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</si>
  <si>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</si>
  <si>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</si>
  <si>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</si>
  <si>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</si>
  <si>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</si>
  <si>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</si>
  <si>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</si>
  <si>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</si>
  <si>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</si>
  <si>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</si>
  <si>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</si>
  <si>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</si>
  <si>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</si>
  <si>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</si>
  <si>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</si>
  <si>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</si>
  <si>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</si>
  <si>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</si>
  <si>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</si>
  <si>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</si>
  <si>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</si>
  <si>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</si>
  <si>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</si>
  <si>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</si>
  <si>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</si>
  <si>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</si>
  <si>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</si>
  <si>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</si>
  <si>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</si>
  <si>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</si>
  <si>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</si>
  <si>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</si>
  <si>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</si>
  <si>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</si>
  <si>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</si>
  <si>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</si>
  <si>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</si>
  <si>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</si>
  <si>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</si>
  <si>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</si>
  <si>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</si>
  <si>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</si>
  <si>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</si>
  <si>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</si>
  <si>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</si>
  <si>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</si>
  <si>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</si>
  <si>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</si>
  <si>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</si>
  <si>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</si>
  <si>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</si>
  <si>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</si>
  <si>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</si>
  <si>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</si>
  <si>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</si>
  <si>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</si>
  <si>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</si>
  <si>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</si>
  <si>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</si>
  <si>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</si>
  <si>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</si>
  <si>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</si>
  <si>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</si>
  <si>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</si>
  <si>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</si>
  <si>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</si>
  <si>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</si>
  <si>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</si>
  <si>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</si>
  <si>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</si>
  <si>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</si>
  <si>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</si>
  <si>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</si>
  <si>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</si>
  <si>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</si>
  <si>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</si>
  <si>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</si>
  <si>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</si>
  <si>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</si>
  <si>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</si>
  <si>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</si>
  <si>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</si>
  <si>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</si>
  <si>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</si>
  <si>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</si>
  <si>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</si>
  <si>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</si>
  <si>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</si>
  <si>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</si>
  <si>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</si>
  <si>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</si>
  <si>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</si>
  <si>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</si>
  <si>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</si>
  <si>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</si>
  <si>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</si>
  <si>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</si>
  <si>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</si>
  <si>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</si>
  <si>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</si>
  <si>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</si>
  <si>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</si>
  <si>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</si>
  <si>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</si>
  <si>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</si>
  <si>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</si>
  <si>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</si>
  <si>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</si>
  <si>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</si>
  <si>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</si>
  <si>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</si>
  <si>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</si>
  <si>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</si>
  <si>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</si>
  <si>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</si>
  <si>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</si>
  <si>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</si>
  <si>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</si>
  <si>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</si>
  <si>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</si>
  <si>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</si>
  <si>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</si>
  <si>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</si>
  <si>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</si>
  <si>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</si>
  <si>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</si>
  <si>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</si>
  <si>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</si>
  <si>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</si>
  <si>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</si>
  <si>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</si>
  <si>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</si>
  <si>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</si>
  <si>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</si>
  <si>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</si>
  <si>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</si>
  <si>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</si>
  <si>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</si>
  <si>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</si>
  <si>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</si>
  <si>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</si>
  <si>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</si>
  <si>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</si>
  <si>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</si>
  <si>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</si>
  <si>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</si>
  <si>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</si>
  <si>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</si>
  <si>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</si>
  <si>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</si>
  <si>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</si>
  <si>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</si>
  <si>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</si>
  <si>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</si>
  <si>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</si>
  <si>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</si>
  <si>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</si>
  <si>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</si>
  <si>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</si>
  <si>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</si>
  <si>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</si>
  <si>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</si>
  <si>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</si>
  <si>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</si>
  <si>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</si>
  <si>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</si>
  <si>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</si>
  <si>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</si>
  <si>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</si>
  <si>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</si>
  <si>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</si>
  <si>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</si>
  <si>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</si>
  <si>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</si>
  <si>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</si>
  <si>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</si>
  <si>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</si>
  <si>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</si>
  <si>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</si>
  <si>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</si>
  <si>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</si>
  <si>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</si>
  <si>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</si>
  <si>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</si>
  <si>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</si>
  <si>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</si>
  <si>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</si>
  <si>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</si>
  <si>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</si>
  <si>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</si>
  <si>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</si>
  <si>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</si>
  <si>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</si>
  <si>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</si>
  <si>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</si>
  <si>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</si>
  <si>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</si>
  <si>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</si>
  <si>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</si>
  <si>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</si>
  <si>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</si>
  <si>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</si>
  <si>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</si>
  <si>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</si>
  <si>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</si>
  <si>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</si>
  <si>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</si>
  <si>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</si>
  <si>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</si>
  <si>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</si>
  <si>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</si>
  <si>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</si>
  <si>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</si>
  <si>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</si>
  <si>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</si>
  <si>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</si>
  <si>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</si>
  <si>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</si>
  <si>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</si>
  <si>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</si>
  <si>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</si>
  <si>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</si>
  <si>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</si>
  <si>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</si>
  <si>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</si>
  <si>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</si>
  <si>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</si>
  <si>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</si>
  <si>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</si>
  <si>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</si>
  <si>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</si>
  <si>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</si>
  <si>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</si>
  <si>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</si>
  <si>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</si>
  <si>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</si>
  <si>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</si>
  <si>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</si>
  <si>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</si>
  <si>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</si>
  <si>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</si>
  <si>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</si>
  <si>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</si>
  <si>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</si>
  <si>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</si>
  <si>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</si>
  <si>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</si>
  <si>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</si>
  <si>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</si>
  <si>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</si>
  <si>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</si>
  <si>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</si>
  <si>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</si>
  <si>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</si>
  <si>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</si>
  <si>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</si>
  <si>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</si>
  <si>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</si>
  <si>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</si>
  <si>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</si>
  <si>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</si>
  <si>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</si>
  <si>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</si>
  <si>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</si>
  <si>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</si>
  <si>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</si>
  <si>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</si>
  <si>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</si>
  <si>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</si>
  <si>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</si>
  <si>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</si>
  <si>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</si>
  <si>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</si>
  <si>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</si>
  <si>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</si>
  <si>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</si>
  <si>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</si>
  <si>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</si>
  <si>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</si>
  <si>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</si>
  <si>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</si>
  <si>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</si>
  <si>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</si>
  <si>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</si>
  <si>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</si>
  <si>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</si>
  <si>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</si>
  <si>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</si>
  <si>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</si>
  <si>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</si>
  <si>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</si>
  <si>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</si>
  <si>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</si>
  <si>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</si>
  <si>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</si>
  <si>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</si>
  <si>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</si>
  <si>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</si>
  <si>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</si>
  <si>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</si>
  <si>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</si>
  <si>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</si>
  <si>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</si>
  <si>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</si>
  <si>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</si>
  <si>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</si>
  <si>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</si>
  <si>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</si>
  <si>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</si>
  <si>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</si>
  <si>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</si>
  <si>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</si>
  <si>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</si>
  <si>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</si>
  <si>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</si>
  <si>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</si>
  <si>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</si>
  <si>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</si>
  <si>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</si>
  <si>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</si>
  <si>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</si>
  <si>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</si>
  <si>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</si>
  <si>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</si>
  <si>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</si>
  <si>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</si>
  <si>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</si>
  <si>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</si>
  <si>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</si>
  <si>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</si>
  <si>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</si>
  <si>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</si>
  <si>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</si>
  <si>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</si>
  <si>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</si>
  <si>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</si>
  <si>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</si>
  <si>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</si>
  <si>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</si>
  <si>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</si>
  <si>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</si>
  <si>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</si>
  <si>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</si>
  <si>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</si>
  <si>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</si>
  <si>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</si>
  <si>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</si>
  <si>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</si>
  <si>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</si>
  <si>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</si>
  <si>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</si>
  <si>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</si>
  <si>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</si>
  <si>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</si>
  <si>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</si>
  <si>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</si>
  <si>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</si>
  <si>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</si>
  <si>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</si>
  <si>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</si>
  <si>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</si>
  <si>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</si>
  <si>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</si>
  <si>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</si>
  <si>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</si>
  <si>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</si>
  <si>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</si>
  <si>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</si>
  <si>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</si>
  <si>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</si>
  <si>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</si>
  <si>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</si>
  <si>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</si>
  <si>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</si>
  <si>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</si>
  <si>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</si>
  <si>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</si>
  <si>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</si>
  <si>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</si>
  <si>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</si>
  <si>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</si>
  <si>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</si>
  <si>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</si>
  <si>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</si>
  <si>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</si>
  <si>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</si>
  <si>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</si>
  <si>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</si>
  <si>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</si>
  <si>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</si>
  <si>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</si>
  <si>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</si>
  <si>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</si>
  <si>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</si>
  <si>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</si>
  <si>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</si>
  <si>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</si>
  <si>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</si>
  <si>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</si>
  <si>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</si>
  <si>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</si>
  <si>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</si>
  <si>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</si>
  <si>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</si>
  <si>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</si>
  <si>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</si>
  <si>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</si>
  <si>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</si>
  <si>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</si>
  <si>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</si>
  <si>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</si>
  <si>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</si>
  <si>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</si>
  <si>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</si>
  <si>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</si>
  <si>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</si>
  <si>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</si>
  <si>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</si>
  <si>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</si>
  <si>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</si>
  <si>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</si>
  <si>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</si>
  <si>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</si>
  <si>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</si>
  <si>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</si>
  <si>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</si>
  <si>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</si>
  <si>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</si>
  <si>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</si>
  <si>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</si>
  <si>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</si>
  <si>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</si>
  <si>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</si>
  <si>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</si>
  <si>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</si>
  <si>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</si>
  <si>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</si>
  <si>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</si>
  <si>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</si>
  <si>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</si>
  <si>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</si>
  <si>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</si>
  <si>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</si>
  <si>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</si>
  <si>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</si>
  <si>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</si>
  <si>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</si>
  <si>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</si>
  <si>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</si>
  <si>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</si>
  <si>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</si>
  <si>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</si>
  <si>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</si>
  <si>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</si>
  <si>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</si>
  <si>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</si>
  <si>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</si>
  <si>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</si>
  <si>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</si>
  <si>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</si>
  <si>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</si>
  <si>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</si>
  <si>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</si>
  <si>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</si>
  <si>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</si>
  <si>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</si>
  <si>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</si>
  <si>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</si>
  <si>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</si>
  <si>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</si>
  <si>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</si>
  <si>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</si>
  <si>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</si>
  <si>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</si>
  <si>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</si>
  <si>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</si>
  <si>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</si>
  <si>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</si>
  <si>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</si>
  <si>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</si>
  <si>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</si>
  <si>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</si>
  <si>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</si>
  <si>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</si>
  <si>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</si>
  <si>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</si>
  <si>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</si>
  <si>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</si>
  <si>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</si>
  <si>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</si>
  <si>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</si>
  <si>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</si>
  <si>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</si>
  <si>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</si>
  <si>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</si>
  <si>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</si>
  <si>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</si>
  <si>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</si>
  <si>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</si>
  <si>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</si>
  <si>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</si>
  <si>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</si>
  <si>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</si>
  <si>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</si>
  <si>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</si>
  <si>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</si>
  <si>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</si>
  <si>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</si>
  <si>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</si>
  <si>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</si>
  <si>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</si>
  <si>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</si>
  <si>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</si>
  <si>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</si>
  <si>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</si>
  <si>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</si>
  <si>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</si>
  <si>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</si>
  <si>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</si>
  <si>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</si>
  <si>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</si>
  <si>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</si>
  <si>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</si>
  <si>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</si>
  <si>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</si>
  <si>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</si>
  <si>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</si>
  <si>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</si>
  <si>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</si>
  <si>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</si>
  <si>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</si>
  <si>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</si>
  <si>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</si>
  <si>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</si>
  <si>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</si>
  <si>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</si>
  <si>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</si>
  <si>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</si>
  <si>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</si>
  <si>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</si>
  <si>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</si>
  <si>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</si>
  <si>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</si>
  <si>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</si>
  <si>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</si>
  <si>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</si>
  <si>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</si>
  <si>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</si>
  <si>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</si>
  <si>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</si>
  <si>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</si>
  <si>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</si>
  <si>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</si>
  <si>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</si>
  <si>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</si>
  <si>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</si>
  <si>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</si>
  <si>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</si>
  <si>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</si>
  <si>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</si>
  <si>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</si>
  <si>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</si>
  <si>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</si>
  <si>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</si>
  <si>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</si>
  <si>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</si>
  <si>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</si>
  <si>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</si>
  <si>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</si>
  <si>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</si>
  <si>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</si>
  <si>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</si>
  <si>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</si>
  <si>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</si>
  <si>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</si>
  <si>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</si>
  <si>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</si>
  <si>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</si>
  <si>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</si>
  <si>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</si>
  <si>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</si>
  <si>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</si>
  <si>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</si>
  <si>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</si>
  <si>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</si>
  <si>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</si>
  <si>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</si>
  <si>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</si>
  <si>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</si>
  <si>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</si>
  <si>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</si>
  <si>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</si>
  <si>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</si>
  <si>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</si>
  <si>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</si>
  <si>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</si>
  <si>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</si>
  <si>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</si>
  <si>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</si>
  <si>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</si>
  <si>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</si>
  <si>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</si>
  <si>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</si>
  <si>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</si>
  <si>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</si>
  <si>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</si>
  <si>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</si>
  <si>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</si>
  <si>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</si>
  <si>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</si>
  <si>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</si>
  <si>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</si>
  <si>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</si>
  <si>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</si>
  <si>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</si>
  <si>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</si>
  <si>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</si>
  <si>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</si>
  <si>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</si>
  <si>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</si>
  <si>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</si>
  <si>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</si>
  <si>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</si>
  <si>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</si>
  <si>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</si>
  <si>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</si>
  <si>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</si>
  <si>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</si>
  <si>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</si>
  <si>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</si>
  <si>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</si>
  <si>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</si>
  <si>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</si>
  <si>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</si>
  <si>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</si>
  <si>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</si>
  <si>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</si>
  <si>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</si>
  <si>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</si>
  <si>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</si>
  <si>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</si>
  <si>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</si>
  <si>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</si>
  <si>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</si>
  <si>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</si>
  <si>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</si>
  <si>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</si>
  <si>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</si>
  <si>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</si>
  <si>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</si>
  <si>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</si>
  <si>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</si>
  <si>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</si>
  <si>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</si>
  <si>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</si>
  <si>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</si>
  <si>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</si>
  <si>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</si>
  <si>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</si>
  <si>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</si>
  <si>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</si>
  <si>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</si>
  <si>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</si>
  <si>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</si>
  <si>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</si>
  <si>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</si>
  <si>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</si>
  <si>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</si>
  <si>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</si>
  <si>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</si>
  <si>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</si>
  <si>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</si>
  <si>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</si>
  <si>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</si>
  <si>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</si>
  <si>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</si>
  <si>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</si>
  <si>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</si>
  <si>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</si>
  <si>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</si>
  <si>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</si>
  <si>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</si>
  <si>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</si>
  <si>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</si>
  <si>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</si>
  <si>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</si>
  <si>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</si>
  <si>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</si>
  <si>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</si>
  <si>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</si>
  <si>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</si>
  <si>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</si>
  <si>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</si>
  <si>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</si>
  <si>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</si>
  <si>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</si>
  <si>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</si>
  <si>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</si>
  <si>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</si>
  <si>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</si>
  <si>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</si>
  <si>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</si>
  <si>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</si>
  <si>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</si>
  <si>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</si>
  <si>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</si>
  <si>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</si>
  <si>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</si>
  <si>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</si>
  <si>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</si>
  <si>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</si>
  <si>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</si>
  <si>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</si>
  <si>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</si>
  <si>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</si>
  <si>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</si>
  <si>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</si>
  <si>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</si>
  <si>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</si>
  <si>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</si>
  <si>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</si>
  <si>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</si>
  <si>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</si>
  <si>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</si>
  <si>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</si>
  <si>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</si>
  <si>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</si>
  <si>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</si>
  <si>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</si>
  <si>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</si>
  <si>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</si>
  <si>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</si>
  <si>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</si>
  <si>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</si>
  <si>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</si>
  <si>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</si>
  <si>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</si>
  <si>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</si>
  <si>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</si>
  <si>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</si>
  <si>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</si>
  <si>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</si>
  <si>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</si>
  <si>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</si>
  <si>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</si>
  <si>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</si>
  <si>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</si>
  <si>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</si>
  <si>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</si>
  <si>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</si>
  <si>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</si>
  <si>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</si>
  <si>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</si>
  <si>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</si>
  <si>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</si>
  <si>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</si>
  <si>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</si>
  <si>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</si>
  <si>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</si>
  <si>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</si>
  <si>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</si>
  <si>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</si>
  <si>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</si>
  <si>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</si>
  <si>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</si>
  <si>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</si>
  <si>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</si>
  <si>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</si>
  <si>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</si>
  <si>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</si>
  <si>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</si>
  <si>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</si>
  <si>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</si>
  <si>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</si>
  <si>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</si>
  <si>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</si>
  <si>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</si>
  <si>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</si>
  <si>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</si>
  <si>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</si>
  <si>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</si>
  <si>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</si>
  <si>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</si>
  <si>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</si>
  <si>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</si>
  <si>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</si>
  <si>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</si>
  <si>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</si>
  <si>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</si>
  <si>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</si>
  <si>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</si>
  <si>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</si>
  <si>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</si>
  <si>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</si>
  <si>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</si>
  <si>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</si>
  <si>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</si>
  <si>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</si>
  <si>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</si>
  <si>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</si>
  <si>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</si>
  <si>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</si>
  <si>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</si>
  <si>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</si>
  <si>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</si>
  <si>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</si>
  <si>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</si>
  <si>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</si>
  <si>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</si>
  <si>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</si>
  <si>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</si>
  <si>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</si>
  <si>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</si>
  <si>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</si>
  <si>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</si>
  <si>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</si>
  <si>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</si>
  <si>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</si>
  <si>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</si>
  <si>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</si>
  <si>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</si>
  <si>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</si>
  <si>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</si>
  <si>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</si>
  <si>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</si>
  <si>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</si>
  <si>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</si>
  <si>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</si>
  <si>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</si>
  <si>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</si>
  <si>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</si>
  <si>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</si>
  <si>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</si>
  <si>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</si>
  <si>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</si>
  <si>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</si>
  <si>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</si>
  <si>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</si>
  <si>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</si>
  <si>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</si>
  <si>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</si>
  <si>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</si>
  <si>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</si>
  <si>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</si>
  <si>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</si>
  <si>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</si>
  <si>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</si>
  <si>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</si>
  <si>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</si>
  <si>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</si>
  <si>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</si>
  <si>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</si>
  <si>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</si>
  <si>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</si>
  <si>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</si>
  <si>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</si>
  <si>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</si>
  <si>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</si>
  <si>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</si>
  <si>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</si>
  <si>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</si>
  <si>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</si>
  <si>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</si>
  <si>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</si>
  <si>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</si>
  <si>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</si>
  <si>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</si>
  <si>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</si>
  <si>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</si>
  <si>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</si>
  <si>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</si>
  <si>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</si>
  <si>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</si>
  <si>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</si>
  <si>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</si>
  <si>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</si>
  <si>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</si>
  <si>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</si>
  <si>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</si>
  <si>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</si>
  <si>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</si>
  <si>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</si>
  <si>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</si>
  <si>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</si>
  <si>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</si>
  <si>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</si>
  <si>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</si>
  <si>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</si>
  <si>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</si>
  <si>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</si>
  <si>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</si>
  <si>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</si>
  <si>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</si>
  <si>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</si>
  <si>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</si>
  <si>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</si>
  <si>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</si>
  <si>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</si>
  <si>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</si>
  <si>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</si>
  <si>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</si>
  <si>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</si>
  <si>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</si>
  <si>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</si>
  <si>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</si>
  <si>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</si>
  <si>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</si>
  <si>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</si>
  <si>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</si>
  <si>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</si>
  <si>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</si>
  <si>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</si>
  <si>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</si>
  <si>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</si>
  <si>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</si>
  <si>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</si>
  <si>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</si>
  <si>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</si>
  <si>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</si>
  <si>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</si>
  <si>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</si>
  <si>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</si>
  <si>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</si>
  <si>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</si>
  <si>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</si>
  <si>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</si>
  <si>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</si>
  <si>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</si>
  <si>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</si>
  <si>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</si>
  <si>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</si>
  <si>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</si>
  <si>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</si>
  <si>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</si>
  <si>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</si>
  <si>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</si>
  <si>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</si>
  <si>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</si>
  <si>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</si>
  <si>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</si>
  <si>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</si>
  <si>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</si>
  <si>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</si>
  <si>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</si>
  <si>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</si>
  <si>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</si>
  <si>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</si>
  <si>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</si>
  <si>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</si>
  <si>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</si>
  <si>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</si>
  <si>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</si>
  <si>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</si>
  <si>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</si>
  <si>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</si>
  <si>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</si>
  <si>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</si>
  <si>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</si>
  <si>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</si>
  <si>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</si>
  <si>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</si>
  <si>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</si>
  <si>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</si>
  <si>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</si>
  <si>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</si>
  <si>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</si>
  <si>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</si>
  <si>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</si>
  <si>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</si>
  <si>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</si>
  <si>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</si>
  <si>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</si>
  <si>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</si>
  <si>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</si>
  <si>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</si>
  <si>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</si>
  <si>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</si>
  <si>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</si>
  <si>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</si>
  <si>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</si>
  <si>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</si>
  <si>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</si>
  <si>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</si>
  <si>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</si>
  <si>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</si>
  <si>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</si>
  <si>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</si>
  <si>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</si>
  <si>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</si>
  <si>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</si>
  <si>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</si>
  <si>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</si>
  <si>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</si>
  <si>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</si>
  <si>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</si>
  <si>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</si>
  <si>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</si>
  <si>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</si>
  <si>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</si>
  <si>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</si>
  <si>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</si>
  <si>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</si>
  <si>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</si>
  <si>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</si>
  <si>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</si>
  <si>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</si>
  <si>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</si>
  <si>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</si>
  <si>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</si>
  <si>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</si>
  <si>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</si>
  <si>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</si>
  <si>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</si>
  <si>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</si>
  <si>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</si>
  <si>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</si>
  <si>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</si>
  <si>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</si>
  <si>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</si>
  <si>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</si>
  <si>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</si>
  <si>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</si>
  <si>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</si>
  <si>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</si>
  <si>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</si>
  <si>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</si>
  <si>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</si>
  <si>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</si>
  <si>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</si>
  <si>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</si>
  <si>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</si>
  <si>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</si>
  <si>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</si>
  <si>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</si>
  <si>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</si>
  <si>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</si>
  <si>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</si>
  <si>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</si>
  <si>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</si>
  <si>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</si>
  <si>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</si>
  <si>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</si>
  <si>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</si>
  <si>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</si>
  <si>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</si>
  <si>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</si>
  <si>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</si>
  <si>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</si>
  <si>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</si>
  <si>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</si>
  <si>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</si>
  <si>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</si>
  <si>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</si>
  <si>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</si>
  <si>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</si>
  <si>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</si>
  <si>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</si>
  <si>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</si>
  <si>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</si>
  <si>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</si>
  <si>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</si>
  <si>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</si>
  <si>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</si>
  <si>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</si>
  <si>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</si>
  <si>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</si>
  <si>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</si>
  <si>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</si>
  <si>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</si>
  <si>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</si>
  <si>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</si>
  <si>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</si>
  <si>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</si>
  <si>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</si>
  <si>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</si>
  <si>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</si>
  <si>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</si>
  <si>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</si>
  <si>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</si>
  <si>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</si>
  <si>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</si>
  <si>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</si>
  <si>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</si>
  <si>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</si>
  <si>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</si>
  <si>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</si>
  <si>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</si>
  <si>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</si>
  <si>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</si>
  <si>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</si>
  <si>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</si>
  <si>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</si>
  <si>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</si>
  <si>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</si>
  <si>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</si>
  <si>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</si>
  <si>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</si>
  <si>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</si>
  <si>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</si>
  <si>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</si>
  <si>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</si>
  <si>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</si>
  <si>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</si>
  <si>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</si>
  <si>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</si>
  <si>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</si>
  <si>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</si>
  <si>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</si>
  <si>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</si>
  <si>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</si>
  <si>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</si>
  <si>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</si>
  <si>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</si>
  <si>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</si>
  <si>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</si>
  <si>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</si>
  <si>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</si>
  <si>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</si>
  <si>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</si>
  <si>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</si>
  <si>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</si>
  <si>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</si>
  <si>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</si>
  <si>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</si>
  <si>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</si>
  <si>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</si>
  <si>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</si>
  <si>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</si>
  <si>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</si>
  <si>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</si>
  <si>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</si>
  <si>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</si>
  <si>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</si>
  <si>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</si>
  <si>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</si>
  <si>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</si>
  <si>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</si>
  <si>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</si>
  <si>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</si>
  <si>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</si>
  <si>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</si>
  <si>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</si>
  <si>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</si>
  <si>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</si>
  <si>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</si>
  <si>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</si>
  <si>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</si>
  <si>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</si>
  <si>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</si>
  <si>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</si>
  <si>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</si>
  <si>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</si>
  <si>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</si>
  <si>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</si>
  <si>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</si>
  <si>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</si>
  <si>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</si>
  <si>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</si>
  <si>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</si>
  <si>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</si>
  <si>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</si>
  <si>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</si>
  <si>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</si>
  <si>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</si>
  <si>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</si>
  <si>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</si>
  <si>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</si>
  <si>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</si>
  <si>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</si>
  <si>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</si>
  <si>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</si>
  <si>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</si>
  <si>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</si>
  <si>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</si>
  <si>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</si>
  <si>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</si>
  <si>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</si>
  <si>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</si>
  <si>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</si>
  <si>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</si>
  <si>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</si>
  <si>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</si>
  <si>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</si>
  <si>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</si>
  <si>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</si>
  <si>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</si>
  <si>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</si>
  <si>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</si>
  <si>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</si>
  <si>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</si>
  <si>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</si>
  <si>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</si>
  <si>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</si>
  <si>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</si>
  <si>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</si>
  <si>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</si>
  <si>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</si>
  <si>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</si>
  <si>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</si>
  <si>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</si>
  <si>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</si>
  <si>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</si>
  <si>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</si>
  <si>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</si>
  <si>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</si>
  <si>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</si>
  <si>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</si>
  <si>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</si>
  <si>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</si>
  <si>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</si>
  <si>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</si>
  <si>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</si>
  <si>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</si>
  <si>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</si>
  <si>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</si>
  <si>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</si>
  <si>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</si>
  <si>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</si>
  <si>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</si>
  <si>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</si>
  <si>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</si>
  <si>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</si>
  <si>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</si>
  <si>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</si>
  <si>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</si>
  <si>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</si>
  <si>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</si>
  <si>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</si>
  <si>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</si>
  <si>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</si>
  <si>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</si>
  <si>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</si>
  <si>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</si>
  <si>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</si>
  <si>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</si>
  <si>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</si>
  <si>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</si>
  <si>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</si>
  <si>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</si>
  <si>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</si>
  <si>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</si>
  <si>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</si>
  <si>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</si>
  <si>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</si>
  <si>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</si>
  <si>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</si>
  <si>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</si>
  <si>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</si>
  <si>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</si>
  <si>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</si>
  <si>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</si>
  <si>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</si>
  <si>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</si>
  <si>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</si>
  <si>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</si>
  <si>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</si>
  <si>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</si>
  <si>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</si>
  <si>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</si>
  <si>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</si>
  <si>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</si>
  <si>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</si>
  <si>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</si>
  <si>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</si>
  <si>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</si>
  <si>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</si>
  <si>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</si>
  <si>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</si>
  <si>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</si>
  <si>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</si>
  <si>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</si>
  <si>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</si>
  <si>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</si>
  <si>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</si>
  <si>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</si>
  <si>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</si>
  <si>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</si>
  <si>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</si>
  <si>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</si>
  <si>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</si>
  <si>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</si>
  <si>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</si>
  <si>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</si>
  <si>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</si>
  <si>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</si>
  <si>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</si>
  <si>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</si>
  <si>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</si>
  <si>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</si>
  <si>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</si>
  <si>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</si>
  <si>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</si>
  <si>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</si>
  <si>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</si>
  <si>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</si>
  <si>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</si>
  <si>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</si>
  <si>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</si>
  <si>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</si>
  <si>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</si>
  <si>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</si>
  <si>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</si>
  <si>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</si>
  <si>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</si>
  <si>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</si>
  <si>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</si>
  <si>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</si>
  <si>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</si>
  <si>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</si>
  <si>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</si>
  <si>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</si>
  <si>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</si>
  <si>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</si>
  <si>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</si>
  <si>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</si>
  <si>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</si>
  <si>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</si>
  <si>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</si>
  <si>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</si>
  <si>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</si>
  <si>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</si>
  <si>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</si>
  <si>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</si>
  <si>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</si>
  <si>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</si>
  <si>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</si>
  <si>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</si>
  <si>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</si>
  <si>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</si>
  <si>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</si>
  <si>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</si>
  <si>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</si>
  <si>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</si>
  <si>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</si>
  <si>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</si>
  <si>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</si>
  <si>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</si>
  <si>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</si>
  <si>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</si>
  <si>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</si>
  <si>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</si>
  <si>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</si>
  <si>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</si>
  <si>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</si>
  <si>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</si>
  <si>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</si>
  <si>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</si>
  <si>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</si>
  <si>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</si>
  <si>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</si>
  <si>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</si>
  <si>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</si>
  <si>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</si>
  <si>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</si>
  <si>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</si>
  <si>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</si>
  <si>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</si>
  <si>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</si>
  <si>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</si>
  <si>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</si>
  <si>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</si>
  <si>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</si>
  <si>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</si>
  <si>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</si>
  <si>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</si>
  <si>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</si>
  <si>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</si>
  <si>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</si>
  <si>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</si>
  <si>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</si>
  <si>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</si>
  <si>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</si>
  <si>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</si>
  <si>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</si>
  <si>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</si>
  <si>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</si>
  <si>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</si>
  <si>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</si>
  <si>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</si>
  <si>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</si>
  <si>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</si>
  <si>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</si>
  <si>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</si>
  <si>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</si>
  <si>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</si>
  <si>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</si>
  <si>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</si>
  <si>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</si>
  <si>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</si>
  <si>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</si>
  <si>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</si>
  <si>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</si>
  <si>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</si>
  <si>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</si>
  <si>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</si>
  <si>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</si>
  <si>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</si>
  <si>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</si>
  <si>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</si>
  <si>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</si>
  <si>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</si>
  <si>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</si>
  <si>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</si>
  <si>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</si>
  <si>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</si>
  <si>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</si>
  <si>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</si>
  <si>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</si>
  <si>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</si>
  <si>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</si>
  <si>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</si>
  <si>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</si>
  <si>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</si>
  <si>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</si>
  <si>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</si>
  <si>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</si>
  <si>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</si>
  <si>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</si>
  <si>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</si>
  <si>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</si>
  <si>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</si>
  <si>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</si>
  <si>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</si>
  <si>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</si>
  <si>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</si>
  <si>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</si>
  <si>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</si>
  <si>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</si>
  <si>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</si>
  <si>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</si>
  <si>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</si>
  <si>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</si>
  <si>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</si>
  <si>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</si>
  <si>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</si>
  <si>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</si>
  <si>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</si>
  <si>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</si>
  <si>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</si>
  <si>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</si>
  <si>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</si>
  <si>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</si>
  <si>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</si>
  <si>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</si>
  <si>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</si>
  <si>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</si>
  <si>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</si>
  <si>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</si>
  <si>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</si>
  <si>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</si>
  <si>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</si>
  <si>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</si>
  <si>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</si>
  <si>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</si>
  <si>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</si>
  <si>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</si>
  <si>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</si>
  <si>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</si>
  <si>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</si>
  <si>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</si>
  <si>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</si>
  <si>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</si>
  <si>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</si>
  <si>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</si>
  <si>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</si>
  <si>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</si>
  <si>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</si>
  <si>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</si>
  <si>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</si>
  <si>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</si>
  <si>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</si>
  <si>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</si>
  <si>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</si>
  <si>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</si>
  <si>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</si>
  <si>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</si>
  <si>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</si>
  <si>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</si>
  <si>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</si>
  <si>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</si>
  <si>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</si>
  <si>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</si>
  <si>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</si>
  <si>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</si>
  <si>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</si>
  <si>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</si>
  <si>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</si>
  <si>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</si>
  <si>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</si>
  <si>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</si>
  <si>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</si>
  <si>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</si>
  <si>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</si>
  <si>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</si>
  <si>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</si>
  <si>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</si>
  <si>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</si>
  <si>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</si>
  <si>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</si>
  <si>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</si>
  <si>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</si>
  <si>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</si>
  <si>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</si>
  <si>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</si>
  <si>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</si>
  <si>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</si>
  <si>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</si>
  <si>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</si>
  <si>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</si>
  <si>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</si>
  <si>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</si>
  <si>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</si>
  <si>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</si>
  <si>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</si>
  <si>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</si>
  <si>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</si>
  <si>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</si>
  <si>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</si>
  <si>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</si>
  <si>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</si>
  <si>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</si>
  <si>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</si>
  <si>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</si>
  <si>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</si>
  <si>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</si>
  <si>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</si>
  <si>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</si>
  <si>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</si>
  <si>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</si>
  <si>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</si>
  <si>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</si>
  <si>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</si>
  <si>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</si>
  <si>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</si>
  <si>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</si>
  <si>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</si>
  <si>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</si>
  <si>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</si>
  <si>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</si>
  <si>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</si>
  <si>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</si>
  <si>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</si>
  <si>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</si>
  <si>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</si>
  <si>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</si>
  <si>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</si>
  <si>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</si>
  <si>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</si>
  <si>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</si>
  <si>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</si>
  <si>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</si>
  <si>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</si>
  <si>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</si>
  <si>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</si>
  <si>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</si>
  <si>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</si>
  <si>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</si>
  <si>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</si>
  <si>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</si>
  <si>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</si>
  <si>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</si>
  <si>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</si>
  <si>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</si>
  <si>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</si>
  <si>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</si>
  <si>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</si>
  <si>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</si>
  <si>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</si>
  <si>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</si>
  <si>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</si>
  <si>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</si>
  <si>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</si>
  <si>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</si>
  <si>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</si>
  <si>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</si>
  <si>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</si>
  <si>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</si>
  <si>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</si>
  <si>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</si>
  <si>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</si>
  <si>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</si>
  <si>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</si>
  <si>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</si>
  <si>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</si>
  <si>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</si>
  <si>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</si>
  <si>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</si>
  <si>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</si>
  <si>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</si>
  <si>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</si>
  <si>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</si>
  <si>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</si>
  <si>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</si>
  <si>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</si>
  <si>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</si>
  <si>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</si>
  <si>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</si>
  <si>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</si>
  <si>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</si>
  <si>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</si>
  <si>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</si>
  <si>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</si>
  <si>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</si>
  <si>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</si>
  <si>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</si>
  <si>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</si>
  <si>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</si>
  <si>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</si>
  <si>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</si>
  <si>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</si>
  <si>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</si>
  <si>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</si>
  <si>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</si>
  <si>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</si>
  <si>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</si>
  <si>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</si>
  <si>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</si>
  <si>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</si>
  <si>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</si>
  <si>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</si>
  <si>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</si>
  <si>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</si>
  <si>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</si>
  <si>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</si>
  <si>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</si>
  <si>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</si>
  <si>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</si>
  <si>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</si>
  <si>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</si>
  <si>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</si>
  <si>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</si>
  <si>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</si>
  <si>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</si>
  <si>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</si>
  <si>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</si>
  <si>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</si>
  <si>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</si>
  <si>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</si>
  <si>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</si>
  <si>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</si>
  <si>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</si>
  <si>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</si>
  <si>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</si>
  <si>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</si>
  <si>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</si>
  <si>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</si>
  <si>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</si>
  <si>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</si>
  <si>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</si>
  <si>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</si>
  <si>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</si>
  <si>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</si>
  <si>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</si>
  <si>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</si>
  <si>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</si>
  <si>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</si>
  <si>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</si>
  <si>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</si>
  <si>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</si>
  <si>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</si>
  <si>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</si>
  <si>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</si>
  <si>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</si>
  <si>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</si>
  <si>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</si>
  <si>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</si>
  <si>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</si>
  <si>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</si>
  <si>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</si>
  <si>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</si>
  <si>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</si>
  <si>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</si>
  <si>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</si>
  <si>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</si>
  <si>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</si>
  <si>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</si>
  <si>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</si>
  <si>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</si>
  <si>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</si>
  <si>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</si>
  <si>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</si>
  <si>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</si>
  <si>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</si>
  <si>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</si>
  <si>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</si>
  <si>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</si>
  <si>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</si>
  <si>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</si>
  <si>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</si>
  <si>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</si>
  <si>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</si>
  <si>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</si>
  <si>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</si>
  <si>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</si>
  <si>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</si>
  <si>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</si>
  <si>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</si>
  <si>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</si>
  <si>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</si>
  <si>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</si>
  <si>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</si>
  <si>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</si>
  <si>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</si>
  <si>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</si>
  <si>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</si>
  <si>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</si>
  <si>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</si>
  <si>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</si>
  <si>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</si>
  <si>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</si>
  <si>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</si>
  <si>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</si>
  <si>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</si>
  <si>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</si>
  <si>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</si>
  <si>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</si>
  <si>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</si>
  <si>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</si>
  <si>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</si>
  <si>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</si>
  <si>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</si>
  <si>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</si>
  <si>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</si>
  <si>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</si>
  <si>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</si>
  <si>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</si>
  <si>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</si>
  <si>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</si>
  <si>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</si>
  <si>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</si>
  <si>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</si>
  <si>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</si>
  <si>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</si>
  <si>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</si>
  <si>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</si>
  <si>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</si>
  <si>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</si>
  <si>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</si>
  <si>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</si>
  <si>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</si>
  <si>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</si>
  <si>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</si>
  <si>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</si>
  <si>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</si>
  <si>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</si>
  <si>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</si>
  <si>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</si>
  <si>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</si>
  <si>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</si>
  <si>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</si>
  <si>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</si>
  <si>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</si>
  <si>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</si>
  <si>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</si>
  <si>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</si>
  <si>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</si>
  <si>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</si>
  <si>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</si>
  <si>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</si>
  <si>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</si>
  <si>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</si>
  <si>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</si>
  <si>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</si>
  <si>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</si>
  <si>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</si>
  <si>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</si>
  <si>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</si>
  <si>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</si>
  <si>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</si>
  <si>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</si>
  <si>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</si>
  <si>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</si>
  <si>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</si>
  <si>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</si>
  <si>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</si>
  <si>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</si>
  <si>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</si>
  <si>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</si>
  <si>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</si>
  <si>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</si>
  <si>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</si>
  <si>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</si>
  <si>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</si>
  <si>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</si>
  <si>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</si>
  <si>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</si>
  <si>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</si>
  <si>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</si>
  <si>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</si>
  <si>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</si>
  <si>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</si>
  <si>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</si>
  <si>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</si>
  <si>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</si>
  <si>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</si>
  <si>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</si>
  <si>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</si>
  <si>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</si>
  <si>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</si>
  <si>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</si>
  <si>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</si>
  <si>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</si>
  <si>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</si>
  <si>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</si>
  <si>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</si>
  <si>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</si>
  <si>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</si>
  <si>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</si>
  <si>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</si>
  <si>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</si>
  <si>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</si>
  <si>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</si>
  <si>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</si>
  <si>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</si>
  <si>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</si>
  <si>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</si>
  <si>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</si>
  <si>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</si>
  <si>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</si>
  <si>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</si>
  <si>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</si>
  <si>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</si>
  <si>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</si>
  <si>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</si>
  <si>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</si>
  <si>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</si>
  <si>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</si>
  <si>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</si>
  <si>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</si>
  <si>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</si>
  <si>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</si>
  <si>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</si>
  <si>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</si>
  <si>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</si>
  <si>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</si>
  <si>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</si>
  <si>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</si>
  <si>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</si>
  <si>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</si>
  <si>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</si>
  <si>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</si>
  <si>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</si>
  <si>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</si>
  <si>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</si>
  <si>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</si>
  <si>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</si>
  <si>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</si>
  <si>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</si>
  <si>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</si>
  <si>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</si>
  <si>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</si>
  <si>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</si>
  <si>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</si>
  <si>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</si>
  <si>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</si>
  <si>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</si>
  <si>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</si>
  <si>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</si>
  <si>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</si>
  <si>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</si>
  <si>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</si>
  <si>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</si>
  <si>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</si>
  <si>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</si>
  <si>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</si>
  <si>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</si>
  <si>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</si>
  <si>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</si>
  <si>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</si>
  <si>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</si>
  <si>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</si>
  <si>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</si>
  <si>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</si>
  <si>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</si>
  <si>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</si>
  <si>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</si>
  <si>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</si>
  <si>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</si>
  <si>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</si>
  <si>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</si>
  <si>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</si>
  <si>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</si>
  <si>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</si>
  <si>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</si>
  <si>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</si>
  <si>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</si>
  <si>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</si>
  <si>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</si>
  <si>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</si>
  <si>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</si>
  <si>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</si>
  <si>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</si>
  <si>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</si>
  <si>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</si>
  <si>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</si>
  <si>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</si>
  <si>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</si>
  <si>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</si>
  <si>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</si>
  <si>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</si>
  <si>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</si>
  <si>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</si>
  <si>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</si>
  <si>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</si>
  <si>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</si>
  <si>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</si>
  <si>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</si>
  <si>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</si>
  <si>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</si>
  <si>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</si>
  <si>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</si>
  <si>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</si>
  <si>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</si>
  <si>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</si>
  <si>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</si>
  <si>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</si>
  <si>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</si>
  <si>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</si>
  <si>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</si>
  <si>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</si>
  <si>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</si>
  <si>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</si>
  <si>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</si>
  <si>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</si>
  <si>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</si>
  <si>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</si>
  <si>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</si>
  <si>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</si>
  <si>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</si>
  <si>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</si>
  <si>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</si>
  <si>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</si>
  <si>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</si>
  <si>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</si>
  <si>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</si>
  <si>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</si>
  <si>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</si>
  <si>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</si>
  <si>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</si>
  <si>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</si>
  <si>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</si>
  <si>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</si>
  <si>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</si>
  <si>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</si>
  <si>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</si>
  <si>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</si>
  <si>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</si>
  <si>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</si>
  <si>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</si>
  <si>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</si>
  <si>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</si>
  <si>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</si>
  <si>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</si>
  <si>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</si>
  <si>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</si>
  <si>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</si>
  <si>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</si>
  <si>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</si>
  <si>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</si>
  <si>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</si>
  <si>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</si>
  <si>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</si>
  <si>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</si>
  <si>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</si>
  <si>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</si>
  <si>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</si>
  <si>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</si>
  <si>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</si>
  <si>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</si>
  <si>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</si>
  <si>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</si>
  <si>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</si>
  <si>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</si>
  <si>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</si>
  <si>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</si>
  <si>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</si>
  <si>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</si>
  <si>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</si>
  <si>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</si>
  <si>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</si>
  <si>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</si>
  <si>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</si>
  <si>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</si>
  <si>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</si>
  <si>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</si>
  <si>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</si>
  <si>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</si>
  <si>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</si>
  <si>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</si>
  <si>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</si>
  <si>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</si>
  <si>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</si>
  <si>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</si>
  <si>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</si>
  <si>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</si>
  <si>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</si>
  <si>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</si>
  <si>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</si>
  <si>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</si>
  <si>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</si>
  <si>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</si>
  <si>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</si>
  <si>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</si>
  <si>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</si>
  <si>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</si>
  <si>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</si>
  <si>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</si>
  <si>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</si>
  <si>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</si>
  <si>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</si>
  <si>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</si>
  <si>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</si>
  <si>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</si>
  <si>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</si>
  <si>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</si>
  <si>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</si>
  <si>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</si>
  <si>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</si>
  <si>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</si>
  <si>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</si>
  <si>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</si>
  <si>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</si>
  <si>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</si>
  <si>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</si>
  <si>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</si>
  <si>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</si>
  <si>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</si>
  <si>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</si>
  <si>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</si>
  <si>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</si>
  <si>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</si>
  <si>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</si>
  <si>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</si>
  <si>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</si>
  <si>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</si>
  <si>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</si>
  <si>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</si>
  <si>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</si>
  <si>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</si>
  <si>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</si>
  <si>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</si>
  <si>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</si>
  <si>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</si>
  <si>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</si>
  <si>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</si>
  <si>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</si>
  <si>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</si>
  <si>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</si>
  <si>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</si>
  <si>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</si>
  <si>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</si>
  <si>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</si>
  <si>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</si>
  <si>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</si>
  <si>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</si>
  <si>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</si>
  <si>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</si>
  <si>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</si>
  <si>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</si>
  <si>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</si>
  <si>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</si>
  <si>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</si>
  <si>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</si>
  <si>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</si>
  <si>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</si>
  <si>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</si>
  <si>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</si>
  <si>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</si>
  <si>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</si>
  <si>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</si>
  <si>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</si>
  <si>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</si>
  <si>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</si>
  <si>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</si>
  <si>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</si>
  <si>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</si>
  <si>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</si>
  <si>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</si>
  <si>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</si>
  <si>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</si>
  <si>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</si>
  <si>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</si>
  <si>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</si>
  <si>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</si>
  <si>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</si>
  <si>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</si>
  <si>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</si>
  <si>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</si>
  <si>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</si>
  <si>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</si>
  <si>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</si>
  <si>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</si>
  <si>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</si>
  <si>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</si>
  <si>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</si>
  <si>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</si>
  <si>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</si>
  <si>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</si>
  <si>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</si>
  <si>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</si>
  <si>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</si>
  <si>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</si>
  <si>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</si>
  <si>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</si>
  <si>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</si>
  <si>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</si>
  <si>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</si>
  <si>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</si>
  <si>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</si>
  <si>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</si>
  <si>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</si>
  <si>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</si>
  <si>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</si>
  <si>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</si>
  <si>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</si>
  <si>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</si>
  <si>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</si>
  <si>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</si>
  <si>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</si>
  <si>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</si>
  <si>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</si>
  <si>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</si>
  <si>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</si>
  <si>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</si>
  <si>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</si>
  <si>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</si>
  <si>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</si>
  <si>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</si>
  <si>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</si>
  <si>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</si>
  <si>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</si>
  <si>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</si>
  <si>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</si>
  <si>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</si>
  <si>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</si>
  <si>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</si>
  <si>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</si>
  <si>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</si>
  <si>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</si>
  <si>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</si>
  <si>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</si>
  <si>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</si>
  <si>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</si>
  <si>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</si>
  <si>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</si>
  <si>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</si>
  <si>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</si>
  <si>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</si>
  <si>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</si>
  <si>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</si>
  <si>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</si>
  <si>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</si>
  <si>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</si>
  <si>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</si>
  <si>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</si>
  <si>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</si>
  <si>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</si>
  <si>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</si>
  <si>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</si>
  <si>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</si>
  <si>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</si>
  <si>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</si>
  <si>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</si>
  <si>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</si>
  <si>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</si>
  <si>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</si>
  <si>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</si>
  <si>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</si>
  <si>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</si>
  <si>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</si>
  <si>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</si>
  <si>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</si>
  <si>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</si>
  <si>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</si>
  <si>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</si>
  <si>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</si>
  <si>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</si>
  <si>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</si>
  <si>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</si>
  <si>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</si>
  <si>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</si>
  <si>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</si>
  <si>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</si>
  <si>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</si>
  <si>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</si>
  <si>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</si>
  <si>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</si>
  <si>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</si>
  <si>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</si>
  <si>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</si>
  <si>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</si>
  <si>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</si>
  <si>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</si>
  <si>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</si>
  <si>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</si>
  <si>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</si>
  <si>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</si>
  <si>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</si>
  <si>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</si>
  <si>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</si>
  <si>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</si>
  <si>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</si>
  <si>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</si>
  <si>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</si>
  <si>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</si>
  <si>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</si>
  <si>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</si>
  <si>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</si>
  <si>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</si>
  <si>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</si>
  <si>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</si>
  <si>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</si>
  <si>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</si>
  <si>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</si>
  <si>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</si>
  <si>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</si>
  <si>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</si>
  <si>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</si>
  <si>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</si>
  <si>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</si>
  <si>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</si>
  <si>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</si>
  <si>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</si>
  <si>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</si>
  <si>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</si>
  <si>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</si>
  <si>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</si>
  <si>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</si>
  <si>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</si>
  <si>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</si>
  <si>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</si>
  <si>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</si>
  <si>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</si>
  <si>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</si>
  <si>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</si>
  <si>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</si>
  <si>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</si>
  <si>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</si>
  <si>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</si>
  <si>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</si>
  <si>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</si>
  <si>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</si>
  <si>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</si>
  <si>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</si>
  <si>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</si>
  <si>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</si>
  <si>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</si>
  <si>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</si>
  <si>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</si>
  <si>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</si>
  <si>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</si>
  <si>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</si>
  <si>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</si>
  <si>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</si>
  <si>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</si>
  <si>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</si>
  <si>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</si>
  <si>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</si>
  <si>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</si>
  <si>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</si>
  <si>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</si>
  <si>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</si>
  <si>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</si>
  <si>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</si>
  <si>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</si>
  <si>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</si>
  <si>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</si>
  <si>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</si>
  <si>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</si>
  <si>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</si>
  <si>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</si>
  <si>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</si>
  <si>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</si>
  <si>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</si>
  <si>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</si>
  <si>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</si>
  <si>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</si>
  <si>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</si>
  <si>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</si>
  <si>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</si>
  <si>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</si>
  <si>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</si>
  <si>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</si>
  <si>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</si>
  <si>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</si>
  <si>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</si>
  <si>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</si>
  <si>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</si>
  <si>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</si>
  <si>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</si>
  <si>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</si>
  <si>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</si>
  <si>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</si>
  <si>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</si>
  <si>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</si>
  <si>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</si>
  <si>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</si>
  <si>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</si>
  <si>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</si>
  <si>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</si>
  <si>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</si>
  <si>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</si>
  <si>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</si>
  <si>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</si>
  <si>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</si>
  <si>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</si>
  <si>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</si>
  <si>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</si>
  <si>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</si>
  <si>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</si>
  <si>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</si>
  <si>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</si>
  <si>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</si>
  <si>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</si>
  <si>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</si>
  <si>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</si>
  <si>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</si>
  <si>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</si>
  <si>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</si>
  <si>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</si>
  <si>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</si>
  <si>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</si>
  <si>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</si>
  <si>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</si>
  <si>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</si>
  <si>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</si>
  <si>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</si>
  <si>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</si>
  <si>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</si>
  <si>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</si>
  <si>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</si>
  <si>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</si>
  <si>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</si>
  <si>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</si>
  <si>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</si>
  <si>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</si>
  <si>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</si>
  <si>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</si>
  <si>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</si>
  <si>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</si>
  <si>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</si>
  <si>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</si>
  <si>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</si>
  <si>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</si>
  <si>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</si>
  <si>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</si>
  <si>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</si>
  <si>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</si>
  <si>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</si>
  <si>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</si>
  <si>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</si>
  <si>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</si>
  <si>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</si>
  <si>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</si>
  <si>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</si>
  <si>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</si>
  <si>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</si>
  <si>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</si>
  <si>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</si>
  <si>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</si>
  <si>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</si>
  <si>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</si>
  <si>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</si>
  <si>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</si>
  <si>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</si>
  <si>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</si>
  <si>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</si>
  <si>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</si>
  <si>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</si>
  <si>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</si>
  <si>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</si>
  <si>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</si>
  <si>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</si>
  <si>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</si>
  <si>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</si>
  <si>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</si>
  <si>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</si>
  <si>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</si>
  <si>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</si>
  <si>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</si>
  <si>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</si>
  <si>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</si>
  <si>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</si>
  <si>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</si>
  <si>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</si>
  <si>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</si>
  <si>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</si>
  <si>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</si>
  <si>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</si>
  <si>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</si>
  <si>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</si>
  <si>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</si>
  <si>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</si>
  <si>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</si>
  <si>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</si>
  <si>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</si>
  <si>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</si>
  <si>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</si>
  <si>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</si>
  <si>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</si>
  <si>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</si>
  <si>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</si>
  <si>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</si>
  <si>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</si>
  <si>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</si>
  <si>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</si>
  <si>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</si>
  <si>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</si>
  <si>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</si>
  <si>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</si>
  <si>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</si>
  <si>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</si>
  <si>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</si>
  <si>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</si>
  <si>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</si>
  <si>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</si>
  <si>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</si>
  <si>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</si>
  <si>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</si>
  <si>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</si>
  <si>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</si>
  <si>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</si>
  <si>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</si>
  <si>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</si>
  <si>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</si>
  <si>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</si>
  <si>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</si>
  <si>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</si>
  <si>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</si>
  <si>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</si>
  <si>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</si>
  <si>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</si>
  <si>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</si>
  <si>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</si>
  <si>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</si>
  <si>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</si>
  <si>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</si>
  <si>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</si>
  <si>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</si>
  <si>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</si>
  <si>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</si>
  <si>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</si>
  <si>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</si>
  <si>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</si>
  <si>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</si>
  <si>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</si>
  <si>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</si>
  <si>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</si>
  <si>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</si>
  <si>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</si>
  <si>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</si>
  <si>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</si>
  <si>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</si>
  <si>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</si>
  <si>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</si>
  <si>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</si>
  <si>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</si>
  <si>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</si>
  <si>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</si>
  <si>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</si>
  <si>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</si>
  <si>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</si>
  <si>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</si>
  <si>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</si>
  <si>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</si>
  <si>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</si>
  <si>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</si>
  <si>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</si>
  <si>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</si>
  <si>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</si>
  <si>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</si>
  <si>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</si>
  <si>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</si>
  <si>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</si>
  <si>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</si>
  <si>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</si>
  <si>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</si>
  <si>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</si>
  <si>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</si>
  <si>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</si>
  <si>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</si>
  <si>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</si>
  <si>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</si>
  <si>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</si>
  <si>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</si>
  <si>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</si>
  <si>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</si>
  <si>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</si>
  <si>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</si>
  <si>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</si>
  <si>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</si>
  <si>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</si>
  <si>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</si>
  <si>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</si>
  <si>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</si>
  <si>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</si>
  <si>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</si>
  <si>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</si>
  <si>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</si>
  <si>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</si>
  <si>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</si>
  <si>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</si>
  <si>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</si>
  <si>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</si>
  <si>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</si>
  <si>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</si>
  <si>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</si>
  <si>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</si>
  <si>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</si>
  <si>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</si>
  <si>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</si>
  <si>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</si>
  <si>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</si>
  <si>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</si>
  <si>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</si>
  <si>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</si>
  <si>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</si>
  <si>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</si>
  <si>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</si>
  <si>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</si>
  <si>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</si>
  <si>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</si>
  <si>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</si>
  <si>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</si>
  <si>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</si>
  <si>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</si>
  <si>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</si>
  <si>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</si>
  <si>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</si>
  <si>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</si>
  <si>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</si>
  <si>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</si>
  <si>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</si>
  <si>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</si>
  <si>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</si>
  <si>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</si>
  <si>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</si>
  <si>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</si>
  <si>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</si>
  <si>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</si>
  <si>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</si>
  <si>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</si>
  <si>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</si>
  <si>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</si>
  <si>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</si>
  <si>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</si>
  <si>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</si>
  <si>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</si>
  <si>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</si>
  <si>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</si>
  <si>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</si>
  <si>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</si>
  <si>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</si>
  <si>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</si>
  <si>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</si>
  <si>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</si>
  <si>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</si>
  <si>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</si>
  <si>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</si>
  <si>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</si>
  <si>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</si>
  <si>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</si>
  <si>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</si>
  <si>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</si>
  <si>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</si>
  <si>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</si>
  <si>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</si>
  <si>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</si>
  <si>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</si>
  <si>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</si>
  <si>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</si>
  <si>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</si>
  <si>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</si>
  <si>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</si>
  <si>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</si>
  <si>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</si>
  <si>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</si>
  <si>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</si>
  <si>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</si>
  <si>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</si>
  <si>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</si>
  <si>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</si>
  <si>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</si>
  <si>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</si>
  <si>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</si>
  <si>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</si>
  <si>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</si>
  <si>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</si>
  <si>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</si>
  <si>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</si>
  <si>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</si>
  <si>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</si>
  <si>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</si>
  <si>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</si>
  <si>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</si>
  <si>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</si>
  <si>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</si>
  <si>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</si>
  <si>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</si>
  <si>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</si>
  <si>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</si>
  <si>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</si>
  <si>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</si>
  <si>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</si>
  <si>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</si>
  <si>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</si>
  <si>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</si>
  <si>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</si>
  <si>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</si>
  <si>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</si>
  <si>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</si>
  <si>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</si>
  <si>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</si>
  <si>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</si>
  <si>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</si>
  <si>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</si>
  <si>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</si>
  <si>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</si>
  <si>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</si>
  <si>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</si>
  <si>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</si>
  <si>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</si>
  <si>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</si>
  <si>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</si>
  <si>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</si>
  <si>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</si>
  <si>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</si>
  <si>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</si>
  <si>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</si>
  <si>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</si>
  <si>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</si>
  <si>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</si>
  <si>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</si>
  <si>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</si>
  <si>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</si>
  <si>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</si>
  <si>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</si>
  <si>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</si>
  <si>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</si>
  <si>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</si>
  <si>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</si>
  <si>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</si>
  <si>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</si>
  <si>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</si>
  <si>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</si>
  <si>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</si>
  <si>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</si>
  <si>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</si>
  <si>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</si>
  <si>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</si>
  <si>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</si>
  <si>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</si>
  <si>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</si>
  <si>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</si>
  <si>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</si>
  <si>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</si>
  <si>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</si>
  <si>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</si>
  <si>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</si>
  <si>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</si>
  <si>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</si>
  <si>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</si>
  <si>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</si>
  <si>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</si>
  <si>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</si>
  <si>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</si>
  <si>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</si>
  <si>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</si>
  <si>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</si>
  <si>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</si>
  <si>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</si>
  <si>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</si>
  <si>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</si>
  <si>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</si>
  <si>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</si>
  <si>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</si>
  <si>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</si>
  <si>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</si>
  <si>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</si>
  <si>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</si>
  <si>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</si>
  <si>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</si>
  <si>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</si>
  <si>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</si>
  <si>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</si>
  <si>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</si>
  <si>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</si>
  <si>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</si>
  <si>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</si>
  <si>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</si>
  <si>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</si>
  <si>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</si>
  <si>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</si>
  <si>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</si>
  <si>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</si>
  <si>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</si>
  <si>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</si>
  <si>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</si>
  <si>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</si>
  <si>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</si>
  <si>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</si>
  <si>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</si>
  <si>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</si>
  <si>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</si>
  <si>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</si>
  <si>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</si>
  <si>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</si>
  <si>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</si>
  <si>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</si>
  <si>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</si>
  <si>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</si>
  <si>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</si>
  <si>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</si>
  <si>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</si>
  <si>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</si>
  <si>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</si>
  <si>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</si>
  <si>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</si>
  <si>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</si>
  <si>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</si>
  <si>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</si>
  <si>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</si>
  <si>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</si>
  <si>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</si>
  <si>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</si>
  <si>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</si>
  <si>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</si>
  <si>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</si>
  <si>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</si>
  <si>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</si>
  <si>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</si>
  <si>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</si>
  <si>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</si>
  <si>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</si>
  <si>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</si>
  <si>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</si>
  <si>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</si>
  <si>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</si>
  <si>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</si>
  <si>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</si>
  <si>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</si>
  <si>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</si>
  <si>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</si>
  <si>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</si>
  <si>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</si>
  <si>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</si>
  <si>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</si>
  <si>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</si>
  <si>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</si>
  <si>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</si>
  <si>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</si>
  <si>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</si>
  <si>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</si>
  <si>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</si>
  <si>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</si>
  <si>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</si>
  <si>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</si>
  <si>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</si>
  <si>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</si>
  <si>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</si>
  <si>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</si>
  <si>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</si>
  <si>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</si>
  <si>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</si>
  <si>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</si>
  <si>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</si>
  <si>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</si>
  <si>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</si>
  <si>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</si>
  <si>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</si>
  <si>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</si>
  <si>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</si>
  <si>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</si>
  <si>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</si>
  <si>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</si>
  <si>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</si>
  <si>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</si>
  <si>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</si>
  <si>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</si>
  <si>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</si>
  <si>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</si>
  <si>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</si>
  <si>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</si>
  <si>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</si>
  <si>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</si>
  <si>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</si>
  <si>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</si>
  <si>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</si>
  <si>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</si>
  <si>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</si>
  <si>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</si>
  <si>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</si>
  <si>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</si>
  <si>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</si>
  <si>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</si>
  <si>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</si>
  <si>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</si>
  <si>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</si>
  <si>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</si>
  <si>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</si>
  <si>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</si>
  <si>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</si>
  <si>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</si>
  <si>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</si>
  <si>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</si>
  <si>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</si>
  <si>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</si>
  <si>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</si>
  <si>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</si>
  <si>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</si>
  <si>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</si>
  <si>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</si>
  <si>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</si>
  <si>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</si>
  <si>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</si>
  <si>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</si>
  <si>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</si>
  <si>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</si>
  <si>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</si>
  <si>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</si>
  <si>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</si>
  <si>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</si>
  <si>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</si>
  <si>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</si>
  <si>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</si>
  <si>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</si>
  <si>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</si>
  <si>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</si>
  <si>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</si>
  <si>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</si>
  <si>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</si>
  <si>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</si>
  <si>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</si>
  <si>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</si>
  <si>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</si>
  <si>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</si>
  <si>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</si>
  <si>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</si>
  <si>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</si>
  <si>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</si>
  <si>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</si>
  <si>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</si>
  <si>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</si>
  <si>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</si>
  <si>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</si>
  <si>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</si>
  <si>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</si>
  <si>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</si>
  <si>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</si>
  <si>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</si>
  <si>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</si>
  <si>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</si>
  <si>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</si>
  <si>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</si>
  <si>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</si>
  <si>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</si>
  <si>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</si>
  <si>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</si>
  <si>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</si>
  <si>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</si>
  <si>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</si>
  <si>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</si>
  <si>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</si>
  <si>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</si>
  <si>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</si>
  <si>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</si>
  <si>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</si>
  <si>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</si>
  <si>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</si>
  <si>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</si>
  <si>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</si>
  <si>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</si>
  <si>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</si>
  <si>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</si>
  <si>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</si>
  <si>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</si>
  <si>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</si>
  <si>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</si>
  <si>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</si>
  <si>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</si>
  <si>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</si>
  <si>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</si>
  <si>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</si>
  <si>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</si>
  <si>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</si>
  <si>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</si>
  <si>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</si>
  <si>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</si>
  <si>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</si>
  <si>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</si>
  <si>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</si>
  <si>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</si>
  <si>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</si>
  <si>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</si>
  <si>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</si>
  <si>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</si>
  <si>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</si>
  <si>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</si>
  <si>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</si>
  <si>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</si>
  <si>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</si>
  <si>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</si>
  <si>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</si>
  <si>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</si>
  <si>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</si>
  <si>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</si>
  <si>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</si>
  <si>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</si>
  <si>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</si>
  <si>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</si>
  <si>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</si>
  <si>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</si>
  <si>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</si>
  <si>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</si>
  <si>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</si>
  <si>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</si>
  <si>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</si>
  <si>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</si>
  <si>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</si>
  <si>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</si>
  <si>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</si>
  <si>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</si>
  <si>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</si>
  <si>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</si>
  <si>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</si>
  <si>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</si>
  <si>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</si>
  <si>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</si>
  <si>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</si>
  <si>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</si>
  <si>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</si>
  <si>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</si>
  <si>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</si>
  <si>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</si>
  <si>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</si>
  <si>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</si>
  <si>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</si>
  <si>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</si>
  <si>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</si>
  <si>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</si>
  <si>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</si>
  <si>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</si>
  <si>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</si>
  <si>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</si>
  <si>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</si>
  <si>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</si>
  <si>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</si>
  <si>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</si>
  <si>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</si>
  <si>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</si>
  <si>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</si>
  <si>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</si>
  <si>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</si>
  <si>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</si>
  <si>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</si>
  <si>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</si>
  <si>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</si>
  <si>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</si>
  <si>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</si>
  <si>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</si>
  <si>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</si>
  <si>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</si>
  <si>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</si>
  <si>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</si>
  <si>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</si>
  <si>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</si>
  <si>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</si>
  <si>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</si>
  <si>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</si>
  <si>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</si>
  <si>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</si>
  <si>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</si>
  <si>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</si>
  <si>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</si>
  <si>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</si>
  <si>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</si>
  <si>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</si>
  <si>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</si>
  <si>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</si>
  <si>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</si>
  <si>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</si>
  <si>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</si>
  <si>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</si>
  <si>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</si>
  <si>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</si>
  <si>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</si>
  <si>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</si>
  <si>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</si>
  <si>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</si>
  <si>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</si>
  <si>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</si>
  <si>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</si>
  <si>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</si>
  <si>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</si>
  <si>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</si>
  <si>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</si>
  <si>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</si>
  <si>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</si>
  <si>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</si>
  <si>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</si>
  <si>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</si>
  <si>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</si>
  <si>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</si>
  <si>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</si>
  <si>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</si>
  <si>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</si>
  <si>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</si>
  <si>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</si>
  <si>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</si>
  <si>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</si>
  <si>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</si>
  <si>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</si>
  <si>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</si>
  <si>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</si>
  <si>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</si>
  <si>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</si>
  <si>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</si>
  <si>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</si>
  <si>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</si>
  <si>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</si>
  <si>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</si>
  <si>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</si>
  <si>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</si>
  <si>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</si>
  <si>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</si>
  <si>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</si>
  <si>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</si>
  <si>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</si>
  <si>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</si>
  <si>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</si>
  <si>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</si>
  <si>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</si>
  <si>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</si>
  <si>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</si>
  <si>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</si>
  <si>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</si>
  <si>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</si>
  <si>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</si>
  <si>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</si>
  <si>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</si>
  <si>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</si>
  <si>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</si>
  <si>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</si>
  <si>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</si>
  <si>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</si>
  <si>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</si>
  <si>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</si>
  <si>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</si>
  <si>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</si>
  <si>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</si>
  <si>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</si>
  <si>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</si>
  <si>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</si>
  <si>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</si>
  <si>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</si>
  <si>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</si>
  <si>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</si>
  <si>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</si>
  <si>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</si>
  <si>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</si>
  <si>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</si>
  <si>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</si>
  <si>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</si>
  <si>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</si>
  <si>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</si>
  <si>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</si>
  <si>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</si>
  <si>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</si>
  <si>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</si>
  <si>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</si>
  <si>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</si>
  <si>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</si>
  <si>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</si>
  <si>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</si>
  <si>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</si>
  <si>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</si>
  <si>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</si>
  <si>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</si>
  <si>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</si>
  <si>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</si>
  <si>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</si>
  <si>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</si>
  <si>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</si>
  <si>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</si>
  <si>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</si>
  <si>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</si>
  <si>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</si>
  <si>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</si>
  <si>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</si>
  <si>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</si>
  <si>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</si>
  <si>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</si>
  <si>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</si>
  <si>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</si>
  <si>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</si>
  <si>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</si>
  <si>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</si>
  <si>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</si>
  <si>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</si>
  <si>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</si>
  <si>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</si>
  <si>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</si>
  <si>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</si>
  <si>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</si>
  <si>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</si>
  <si>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</si>
  <si>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</si>
  <si>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</si>
  <si>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</si>
  <si>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</si>
  <si>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</si>
  <si>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</si>
  <si>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</si>
  <si>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</si>
  <si>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</si>
  <si>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</si>
  <si>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</si>
  <si>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</si>
  <si>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</si>
  <si>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</si>
  <si>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</si>
  <si>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</si>
  <si>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</si>
  <si>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</si>
  <si>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</si>
  <si>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</si>
  <si>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</si>
  <si>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</si>
  <si>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</si>
  <si>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</si>
  <si>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</si>
  <si>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</si>
  <si>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</si>
  <si>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</si>
  <si>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</si>
  <si>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</si>
  <si>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</si>
  <si>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</si>
  <si>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</si>
  <si>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</si>
  <si>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</si>
  <si>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</si>
  <si>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</si>
  <si>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</si>
  <si>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</si>
  <si>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</si>
  <si>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</si>
  <si>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</si>
  <si>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</si>
  <si>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</si>
  <si>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</si>
  <si>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</si>
  <si>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</si>
  <si>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</si>
  <si>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</si>
  <si>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</si>
  <si>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</si>
  <si>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</si>
  <si>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</si>
  <si>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</si>
  <si>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</si>
  <si>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</si>
  <si>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</si>
  <si>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</si>
  <si>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</si>
  <si>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</si>
  <si>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</si>
  <si>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</si>
  <si>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</si>
  <si>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</si>
  <si>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</si>
  <si>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</si>
  <si>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</si>
  <si>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</si>
  <si>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</si>
  <si>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</si>
  <si>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</si>
  <si>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</si>
  <si>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</si>
  <si>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</si>
  <si>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</si>
  <si>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</si>
  <si>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</si>
  <si>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</si>
  <si>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</si>
  <si>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</si>
  <si>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</si>
  <si>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</si>
  <si>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</si>
  <si>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</si>
  <si>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</si>
  <si>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</si>
  <si>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</si>
  <si>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</si>
  <si>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</si>
  <si>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</si>
  <si>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</si>
  <si>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</si>
  <si>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</si>
  <si>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</si>
  <si>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</si>
  <si>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</si>
  <si>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</si>
  <si>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</si>
  <si>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</si>
  <si>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</si>
  <si>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</si>
  <si>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</si>
  <si>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</si>
  <si>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</si>
  <si>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</si>
  <si>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</si>
  <si>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</si>
  <si>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</si>
  <si>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</si>
  <si>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</si>
  <si>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</si>
  <si>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</si>
  <si>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</si>
  <si>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</si>
  <si>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</si>
  <si>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</si>
  <si>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</si>
  <si>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</si>
  <si>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</si>
  <si>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</si>
  <si>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</si>
  <si>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</si>
  <si>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</si>
  <si>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</si>
  <si>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</si>
  <si>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</si>
  <si>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</si>
  <si>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</si>
  <si>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</si>
  <si>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</si>
  <si>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</si>
  <si>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</si>
  <si>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</si>
  <si>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</si>
  <si>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</si>
  <si>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</si>
  <si>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</si>
  <si>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</si>
  <si>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</si>
  <si>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</si>
  <si>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</si>
  <si>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</si>
  <si>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</si>
  <si>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</si>
  <si>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</si>
  <si>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</si>
  <si>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</si>
  <si>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</si>
  <si>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</si>
  <si>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</si>
  <si>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</si>
  <si>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</si>
  <si>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</si>
  <si>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</si>
  <si>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</si>
  <si>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</si>
  <si>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</si>
  <si>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</si>
  <si>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</si>
  <si>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</si>
  <si>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</si>
  <si>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</si>
  <si>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</si>
  <si>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</si>
  <si>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</si>
  <si>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</si>
  <si>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</si>
  <si>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</si>
  <si>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</si>
  <si>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</si>
  <si>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</si>
  <si>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</si>
  <si>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</si>
  <si>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</si>
  <si>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</si>
  <si>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</si>
  <si>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</si>
  <si>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</si>
  <si>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</si>
  <si>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</si>
  <si>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</si>
  <si>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</si>
  <si>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</si>
  <si>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</si>
  <si>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</si>
  <si>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</si>
  <si>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</si>
  <si>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</si>
  <si>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</si>
  <si>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</si>
  <si>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</si>
  <si>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</si>
  <si>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</si>
  <si>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</si>
  <si>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</si>
  <si>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</si>
  <si>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</si>
  <si>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</si>
  <si>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</si>
  <si>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</si>
  <si>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</si>
  <si>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</si>
  <si>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</si>
  <si>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</si>
  <si>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</si>
  <si>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</si>
  <si>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</si>
  <si>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</si>
  <si>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</si>
  <si>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</si>
  <si>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</si>
  <si>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</si>
  <si>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</si>
  <si>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</si>
  <si>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</si>
  <si>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</si>
  <si>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</si>
  <si>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</si>
  <si>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</si>
  <si>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</si>
  <si>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</si>
  <si>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</si>
  <si>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</si>
  <si>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</si>
  <si>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</si>
  <si>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</si>
  <si>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</si>
  <si>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</si>
  <si>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</si>
  <si>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</si>
  <si>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</si>
  <si>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</si>
  <si>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</si>
  <si>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</si>
  <si>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</si>
  <si>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</si>
  <si>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</si>
  <si>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</si>
  <si>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</si>
  <si>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</si>
  <si>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</si>
  <si>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</si>
  <si>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</si>
  <si>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</si>
  <si>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</si>
  <si>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</si>
  <si>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</si>
  <si>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</si>
  <si>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</si>
  <si>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</si>
  <si>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</si>
  <si>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</si>
  <si>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</si>
  <si>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</si>
  <si>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</si>
  <si>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</si>
  <si>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</si>
  <si>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</si>
  <si>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</si>
  <si>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</si>
  <si>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</si>
  <si>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</si>
  <si>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</si>
  <si>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</si>
  <si>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</si>
  <si>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</si>
  <si>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</si>
  <si>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</si>
  <si>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</si>
  <si>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</si>
  <si>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</si>
  <si>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</si>
  <si>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</si>
  <si>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</si>
  <si>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</si>
  <si>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</si>
  <si>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</si>
  <si>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</si>
  <si>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</si>
  <si>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</si>
  <si>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</si>
  <si>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</si>
  <si>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</si>
  <si>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</si>
  <si>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</si>
  <si>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</si>
  <si>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</si>
  <si>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</si>
  <si>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</si>
  <si>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</si>
  <si>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</si>
  <si>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</si>
  <si>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</si>
  <si>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</si>
  <si>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</si>
  <si>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</si>
  <si>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</si>
  <si>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</si>
  <si>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</si>
  <si>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</si>
  <si>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</si>
  <si>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</si>
  <si>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</si>
  <si>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</si>
  <si>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</si>
  <si>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</si>
  <si>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</si>
  <si>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</si>
  <si>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</si>
  <si>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</si>
  <si>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</si>
  <si>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</si>
  <si>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</si>
  <si>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</si>
  <si>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</si>
  <si>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</si>
  <si>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</si>
  <si>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</si>
  <si>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</si>
  <si>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</si>
  <si>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</si>
  <si>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</si>
  <si>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</si>
  <si>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</si>
  <si>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</si>
  <si>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</si>
  <si>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</si>
  <si>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</si>
  <si>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</si>
  <si>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</si>
  <si>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</si>
  <si>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</si>
  <si>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</si>
  <si>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</si>
  <si>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</si>
  <si>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</si>
  <si>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</si>
  <si>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</si>
  <si>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</si>
  <si>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</si>
  <si>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</si>
  <si>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</si>
  <si>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</si>
  <si>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</si>
  <si>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</si>
  <si>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</si>
  <si>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</si>
  <si>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</si>
  <si>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</si>
  <si>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</si>
  <si>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</si>
  <si>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</si>
  <si>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</si>
  <si>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</si>
  <si>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</si>
  <si>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</si>
  <si>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</si>
  <si>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</si>
  <si>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</si>
  <si>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</si>
  <si>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</si>
  <si>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</si>
  <si>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</si>
  <si>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</si>
  <si>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</si>
  <si>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</si>
  <si>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</si>
  <si>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</si>
  <si>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</si>
  <si>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</si>
  <si>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</si>
  <si>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</si>
  <si>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</si>
  <si>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</si>
  <si>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</si>
  <si>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</si>
  <si>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</si>
  <si>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</si>
  <si>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</si>
  <si>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</si>
  <si>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</si>
  <si>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</si>
  <si>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</si>
  <si>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</si>
  <si>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</si>
  <si>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</si>
  <si>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</si>
  <si>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</si>
  <si>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</si>
  <si>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</si>
  <si>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</si>
  <si>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</si>
  <si>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</si>
  <si>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</si>
  <si>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</si>
  <si>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</si>
  <si>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</si>
  <si>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</si>
  <si>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</si>
  <si>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</si>
  <si>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</si>
  <si>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</si>
  <si>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</si>
  <si>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</si>
  <si>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</si>
  <si>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</si>
  <si>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</si>
  <si>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</si>
  <si>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</si>
  <si>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</si>
  <si>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</si>
  <si>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</si>
  <si>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</si>
  <si>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</si>
  <si>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</si>
  <si>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</si>
  <si>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</si>
  <si>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</si>
  <si>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</si>
  <si>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</si>
  <si>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</si>
  <si>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</si>
  <si>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</si>
  <si>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</si>
  <si>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</si>
  <si>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</si>
  <si>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</si>
  <si>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</si>
  <si>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</si>
  <si>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</si>
  <si>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</si>
  <si>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</si>
  <si>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</si>
  <si>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</si>
  <si>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</si>
  <si>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</si>
  <si>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</si>
  <si>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</si>
  <si>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</si>
  <si>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</si>
  <si>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</si>
  <si>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</si>
  <si>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</si>
  <si>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</si>
  <si>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</si>
  <si>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</si>
  <si>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</si>
  <si>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</si>
  <si>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</si>
  <si>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</si>
  <si>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</si>
  <si>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</si>
  <si>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</si>
  <si>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</si>
  <si>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</si>
  <si>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</si>
  <si>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</si>
  <si>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</si>
  <si>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</si>
  <si>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</si>
  <si>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</si>
  <si>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</si>
  <si>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</si>
  <si>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</si>
  <si>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</si>
  <si>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</si>
  <si>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</si>
  <si>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</si>
  <si>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</si>
  <si>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</si>
  <si>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</si>
  <si>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</si>
  <si>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</si>
  <si>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</si>
  <si>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</si>
  <si>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</si>
  <si>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</si>
  <si>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</si>
  <si>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</si>
  <si>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</si>
  <si>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</si>
  <si>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</si>
  <si>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</si>
  <si>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</si>
  <si>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</si>
  <si>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</si>
  <si>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</si>
  <si>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</si>
  <si>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</si>
  <si>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</si>
  <si>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</si>
  <si>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</si>
  <si>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</si>
  <si>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</si>
  <si>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</si>
  <si>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</si>
  <si>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</si>
  <si>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</si>
  <si>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</si>
  <si>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</si>
  <si>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</si>
  <si>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</si>
  <si>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</si>
  <si>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</si>
  <si>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</si>
  <si>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</si>
  <si>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</si>
  <si>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</si>
  <si>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</si>
  <si>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</si>
  <si>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</si>
  <si>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</si>
  <si>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</si>
  <si>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</si>
  <si>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</si>
  <si>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</si>
  <si>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</si>
  <si>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</si>
  <si>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</si>
  <si>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</si>
  <si>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</si>
  <si>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</si>
  <si>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</si>
  <si>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</si>
  <si>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</si>
  <si>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</si>
  <si>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</si>
  <si>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</si>
  <si>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</si>
  <si>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</si>
  <si>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</si>
  <si>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</si>
  <si>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</si>
  <si>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</si>
  <si>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</si>
  <si>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</si>
  <si>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</si>
  <si>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</si>
  <si>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</si>
  <si>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</si>
  <si>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</si>
  <si>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</si>
  <si>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</si>
  <si>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</si>
  <si>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</si>
  <si>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</si>
  <si>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</si>
  <si>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</si>
  <si>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</si>
  <si>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</si>
  <si>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</si>
  <si>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</si>
  <si>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</si>
  <si>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</si>
  <si>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</si>
  <si>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</si>
  <si>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</si>
  <si>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</si>
  <si>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</si>
  <si>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</si>
  <si>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</si>
  <si>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</si>
  <si>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</si>
  <si>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</si>
  <si>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</si>
  <si>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</si>
  <si>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</si>
  <si>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</si>
  <si>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</si>
  <si>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</si>
  <si>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</si>
  <si>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</si>
  <si>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</si>
  <si>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</si>
  <si>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</si>
  <si>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</si>
  <si>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</si>
  <si>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</si>
  <si>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</si>
  <si>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</si>
  <si>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</si>
  <si>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</si>
  <si>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</si>
  <si>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</si>
  <si>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</si>
  <si>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</si>
  <si>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</si>
  <si>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</si>
  <si>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</si>
  <si>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</si>
  <si>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</si>
  <si>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</si>
  <si>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</si>
  <si>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</si>
  <si>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</si>
  <si>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</si>
  <si>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</si>
  <si>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</si>
  <si>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</si>
  <si>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</si>
  <si>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</si>
  <si>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</si>
  <si>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</si>
  <si>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</si>
  <si>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</si>
  <si>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</si>
  <si>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</si>
  <si>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</si>
  <si>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</si>
  <si>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</si>
  <si>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</si>
  <si>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</si>
  <si>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</si>
  <si>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</si>
  <si>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</si>
  <si>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</si>
  <si>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</si>
  <si>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</si>
  <si>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</si>
  <si>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</si>
  <si>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</si>
  <si>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</si>
  <si>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</si>
  <si>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</si>
  <si>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</si>
  <si>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</si>
  <si>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</si>
  <si>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</si>
  <si>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</si>
  <si>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</si>
  <si>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</si>
  <si>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</si>
  <si>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</si>
  <si>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</si>
  <si>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</si>
  <si>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</si>
  <si>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</si>
  <si>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</si>
  <si>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</si>
  <si>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</si>
  <si>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</si>
  <si>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</si>
  <si>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</si>
  <si>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</si>
  <si>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</si>
  <si>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</si>
  <si>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</si>
  <si>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</si>
  <si>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</si>
  <si>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</si>
  <si>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</si>
  <si>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</si>
  <si>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</si>
  <si>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</si>
  <si>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</si>
  <si>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</si>
  <si>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</si>
  <si>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</si>
  <si>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</si>
  <si>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</si>
  <si>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</si>
  <si>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</si>
  <si>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</si>
  <si>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</si>
  <si>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</si>
  <si>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</si>
  <si>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</si>
  <si>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</si>
  <si>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</si>
  <si>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</si>
  <si>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</si>
  <si>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</si>
  <si>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</si>
  <si>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</si>
  <si>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</si>
  <si>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</si>
  <si>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</si>
  <si>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</si>
  <si>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</si>
  <si>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</si>
  <si>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</si>
  <si>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</si>
  <si>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</si>
  <si>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</si>
  <si>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</si>
  <si>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</si>
  <si>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</si>
  <si>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</si>
  <si>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</si>
  <si>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</si>
  <si>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</si>
  <si>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</si>
  <si>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</si>
  <si>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</si>
  <si>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</si>
  <si>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</si>
  <si>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</si>
  <si>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</si>
  <si>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</si>
  <si>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</si>
  <si>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</si>
  <si>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</si>
  <si>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</si>
  <si>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</si>
  <si>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</si>
  <si>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</si>
  <si>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</si>
  <si>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</si>
  <si>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</si>
  <si>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</si>
  <si>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</si>
  <si>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</si>
  <si>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</si>
  <si>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</si>
  <si>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</si>
  <si>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</si>
  <si>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</si>
  <si>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</si>
  <si>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</si>
  <si>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</si>
  <si>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</si>
  <si>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</si>
  <si>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</si>
  <si>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</si>
  <si>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</si>
  <si>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</si>
  <si>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</si>
  <si>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</si>
  <si>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</si>
  <si>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</si>
  <si>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</si>
  <si>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</si>
  <si>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</si>
  <si>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</si>
  <si>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</si>
  <si>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</si>
  <si>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</si>
  <si>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</si>
  <si>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</si>
  <si>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</si>
  <si>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</si>
  <si>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</si>
  <si>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</si>
  <si>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</si>
  <si>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</si>
  <si>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</si>
  <si>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</si>
  <si>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</si>
  <si>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</si>
  <si>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</si>
  <si>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</si>
  <si>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</si>
  <si>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</si>
  <si>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</si>
  <si>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</si>
  <si>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</si>
  <si>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</si>
  <si>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</si>
  <si>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</si>
  <si>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</si>
  <si>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</si>
  <si>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</si>
  <si>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</si>
  <si>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</si>
  <si>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</si>
  <si>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</si>
  <si>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</si>
  <si>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</si>
  <si>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</si>
  <si>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</si>
  <si>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</si>
  <si>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</si>
  <si>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</si>
  <si>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</si>
  <si>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</si>
  <si>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</si>
  <si>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</si>
  <si>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</si>
  <si>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</si>
  <si>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</si>
  <si>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</si>
  <si>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</si>
  <si>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</si>
  <si>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</si>
  <si>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</si>
  <si>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</si>
  <si>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</si>
  <si>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</si>
  <si>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</si>
  <si>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</si>
  <si>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</si>
  <si>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</si>
  <si>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</si>
  <si>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</si>
  <si>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</si>
  <si>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</si>
  <si>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</si>
  <si>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</si>
  <si>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</si>
  <si>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</si>
  <si>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</si>
  <si>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</si>
  <si>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</si>
  <si>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</si>
  <si>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</si>
  <si>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</si>
  <si>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</si>
  <si>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</si>
  <si>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</si>
  <si>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</si>
  <si>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</si>
  <si>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</si>
  <si>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</si>
  <si>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</si>
  <si>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</si>
  <si>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</si>
  <si>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</si>
  <si>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</si>
  <si>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</si>
  <si>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</si>
  <si>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</si>
  <si>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</si>
  <si>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</si>
  <si>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</si>
  <si>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</si>
  <si>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</si>
  <si>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</si>
  <si>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</si>
  <si>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</si>
  <si>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</si>
  <si>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</si>
  <si>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</si>
  <si>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</si>
  <si>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</si>
  <si>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</si>
  <si>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</si>
  <si>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</si>
  <si>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</si>
  <si>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</si>
  <si>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</si>
  <si>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</si>
  <si>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</si>
  <si>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</si>
  <si>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</si>
  <si>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</si>
  <si>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</si>
  <si>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</si>
  <si>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</si>
  <si>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</si>
  <si>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</si>
  <si>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</si>
  <si>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</si>
  <si>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</si>
  <si>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</si>
  <si>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</si>
  <si>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</si>
  <si>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</si>
  <si>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</si>
  <si>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</si>
  <si>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</si>
  <si>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</si>
  <si>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</si>
  <si>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</si>
  <si>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</si>
  <si>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</si>
  <si>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</si>
  <si>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</si>
  <si>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</si>
  <si>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</si>
  <si>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</si>
  <si>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</si>
  <si>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</si>
  <si>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</si>
  <si>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</si>
  <si>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</si>
  <si>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</si>
  <si>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</si>
  <si>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</si>
  <si>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</si>
  <si>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</si>
  <si>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</si>
  <si>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</si>
  <si>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</si>
  <si>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</si>
  <si>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</si>
  <si>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</si>
  <si>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</si>
  <si>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</si>
  <si>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</si>
  <si>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</si>
  <si>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</si>
  <si>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</si>
  <si>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</si>
  <si>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</si>
  <si>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</si>
  <si>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</si>
  <si>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</si>
  <si>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</si>
  <si>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</si>
  <si>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</si>
  <si>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</si>
  <si>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</si>
  <si>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</si>
  <si>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</si>
  <si>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</si>
  <si>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</si>
  <si>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</si>
  <si>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</si>
  <si>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</si>
  <si>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</si>
  <si>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</si>
  <si>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</si>
  <si>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</si>
  <si>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</si>
  <si>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</si>
  <si>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</si>
  <si>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</si>
  <si>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</si>
  <si>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</si>
  <si>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</si>
  <si>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</si>
  <si>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</si>
  <si>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</si>
  <si>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</si>
  <si>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</si>
  <si>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</si>
  <si>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</si>
  <si>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</si>
  <si>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</si>
  <si>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</si>
  <si>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</si>
  <si>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</si>
  <si>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</si>
  <si>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</si>
  <si>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</si>
  <si>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</si>
  <si>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</si>
  <si>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</si>
  <si>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</si>
  <si>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</si>
  <si>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</si>
  <si>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</si>
  <si>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</si>
  <si>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</si>
  <si>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</si>
  <si>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</si>
  <si>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</si>
  <si>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</si>
  <si>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</si>
  <si>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</si>
  <si>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</si>
  <si>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</si>
  <si>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</si>
  <si>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</si>
  <si>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</si>
  <si>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</si>
  <si>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</si>
  <si>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</si>
  <si>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</si>
  <si>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</si>
  <si>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</si>
  <si>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</si>
  <si>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</si>
  <si>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</si>
  <si>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</si>
  <si>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</si>
  <si>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</si>
  <si>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</si>
  <si>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</si>
  <si>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</si>
  <si>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</si>
  <si>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</si>
  <si>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</si>
  <si>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</si>
  <si>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</si>
  <si>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</si>
  <si>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</si>
  <si>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</si>
  <si>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</si>
  <si>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</si>
  <si>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</si>
  <si>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</si>
  <si>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</si>
  <si>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</si>
  <si>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</si>
  <si>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</si>
  <si>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</si>
  <si>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</si>
  <si>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</si>
  <si>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</si>
  <si>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</si>
  <si>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</si>
  <si>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</si>
  <si>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</si>
  <si>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</si>
  <si>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</si>
  <si>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</si>
  <si>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</si>
  <si>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</si>
  <si>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</si>
  <si>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</si>
  <si>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</si>
  <si>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</si>
  <si>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</si>
  <si>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</si>
  <si>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</si>
  <si>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</si>
  <si>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</si>
  <si>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</si>
  <si>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</si>
  <si>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</si>
  <si>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</si>
  <si>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</si>
  <si>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</si>
  <si>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</si>
  <si>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</si>
  <si>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</si>
  <si>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</si>
  <si>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</si>
  <si>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</si>
  <si>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</si>
  <si>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</si>
  <si>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</si>
  <si>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</si>
  <si>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</si>
  <si>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</si>
  <si>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</si>
  <si>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</si>
  <si>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</si>
  <si>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</si>
  <si>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</si>
  <si>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</si>
  <si>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</si>
  <si>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</si>
  <si>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</si>
  <si>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</si>
  <si>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</si>
  <si>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</si>
  <si>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</si>
  <si>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</si>
  <si>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</si>
  <si>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</si>
  <si>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</si>
  <si>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</si>
  <si>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</si>
  <si>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</si>
  <si>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</si>
  <si>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</si>
  <si>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</si>
  <si>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</si>
  <si>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</si>
  <si>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</si>
  <si>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</si>
  <si>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</si>
  <si>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</si>
  <si>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</si>
  <si>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</si>
  <si>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</si>
  <si>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</si>
  <si>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</si>
  <si>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</si>
  <si>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</si>
  <si>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</si>
  <si>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</si>
  <si>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</si>
  <si>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</si>
  <si>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</si>
  <si>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</si>
  <si>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</si>
  <si>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</si>
  <si>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</si>
  <si>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</si>
  <si>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</si>
  <si>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</si>
  <si>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</si>
  <si>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</si>
  <si>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</si>
  <si>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</si>
  <si>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</si>
  <si>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</si>
  <si>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</si>
  <si>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</si>
  <si>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</si>
  <si>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</si>
  <si>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</si>
  <si>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</si>
  <si>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</si>
  <si>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</si>
  <si>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</si>
  <si>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</si>
  <si>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</si>
  <si>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</si>
  <si>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</si>
  <si>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</si>
  <si>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</si>
  <si>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</si>
  <si>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</si>
  <si>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</si>
  <si>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</si>
  <si>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</si>
  <si>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</si>
  <si>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</si>
  <si>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</si>
  <si>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</si>
  <si>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</si>
  <si>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</si>
  <si>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</si>
  <si>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</si>
  <si>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</si>
  <si>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</si>
  <si>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</si>
  <si>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</si>
  <si>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</si>
  <si>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</si>
  <si>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</si>
  <si>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</si>
  <si>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</si>
  <si>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</si>
  <si>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</si>
  <si>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</si>
  <si>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</si>
  <si>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</si>
  <si>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</si>
  <si>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</si>
  <si>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</si>
  <si>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</si>
  <si>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</si>
  <si>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</si>
  <si>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</si>
  <si>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</si>
  <si>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</si>
  <si>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</si>
  <si>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</si>
  <si>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</si>
  <si>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</si>
  <si>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</si>
  <si>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</si>
  <si>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</si>
  <si>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</si>
  <si>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</si>
  <si>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</si>
  <si>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</si>
  <si>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</si>
  <si>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</si>
  <si>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</si>
  <si>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</si>
  <si>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</si>
  <si>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</si>
  <si>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</si>
  <si>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</si>
  <si>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</si>
  <si>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</si>
  <si>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</si>
  <si>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</si>
  <si>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</si>
  <si>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</si>
  <si>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</si>
  <si>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</si>
  <si>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</si>
  <si>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</si>
  <si>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</si>
  <si>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</si>
  <si>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</si>
  <si>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</si>
  <si>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</si>
  <si>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</si>
  <si>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</si>
  <si>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</si>
  <si>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</si>
  <si>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</si>
  <si>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</si>
  <si>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</si>
  <si>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</si>
  <si>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</si>
  <si>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</si>
  <si>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</si>
  <si>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</si>
  <si>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</si>
  <si>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</si>
  <si>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</si>
  <si>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</si>
  <si>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</si>
  <si>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</si>
  <si>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</si>
  <si>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</si>
  <si>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</si>
  <si>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</si>
  <si>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</si>
  <si>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</si>
  <si>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</si>
  <si>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</si>
  <si>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</si>
  <si>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</si>
  <si>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</si>
  <si>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</si>
  <si>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</si>
  <si>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</si>
  <si>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</si>
  <si>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</si>
  <si>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</si>
  <si>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</si>
  <si>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</si>
  <si>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</si>
  <si>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</si>
  <si>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</si>
  <si>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</si>
  <si>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</si>
  <si>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</si>
  <si>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</si>
  <si>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</si>
  <si>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</si>
  <si>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</si>
  <si>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</si>
  <si>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</si>
  <si>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</si>
  <si>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</si>
  <si>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</si>
  <si>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</si>
  <si>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</si>
  <si>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</si>
  <si>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</si>
  <si>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</si>
  <si>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</si>
  <si>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</si>
  <si>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</si>
  <si>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</si>
  <si>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</si>
  <si>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</si>
  <si>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</si>
  <si>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</si>
  <si>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</si>
  <si>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</si>
  <si>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</si>
  <si>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</si>
  <si>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</si>
  <si>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</si>
  <si>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</si>
  <si>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</si>
  <si>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</si>
  <si>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</si>
  <si>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</si>
  <si>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</si>
  <si>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</si>
  <si>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</si>
  <si>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</si>
  <si>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</si>
  <si>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</si>
  <si>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</si>
  <si>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</si>
  <si>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</si>
  <si>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</si>
  <si>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</si>
  <si>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</si>
  <si>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</si>
  <si>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</si>
  <si>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</si>
  <si>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</si>
  <si>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</si>
  <si>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</si>
  <si>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</si>
  <si>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</si>
  <si>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</si>
  <si>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</si>
  <si>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</si>
  <si>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</si>
  <si>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</si>
  <si>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</si>
  <si>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</si>
  <si>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</si>
  <si>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</si>
  <si>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</si>
  <si>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</si>
  <si>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</si>
  <si>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</si>
  <si>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</si>
  <si>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</si>
  <si>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</si>
  <si>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</si>
  <si>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</si>
  <si>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</si>
  <si>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</si>
  <si>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</si>
  <si>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</si>
  <si>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</si>
  <si>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</si>
  <si>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</si>
  <si>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</si>
  <si>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</si>
  <si>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</si>
  <si>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</si>
  <si>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</si>
  <si>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</si>
  <si>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</si>
  <si>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</si>
  <si>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</si>
  <si>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</si>
  <si>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</si>
  <si>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</si>
  <si>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</si>
  <si>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</si>
  <si>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</si>
  <si>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</si>
  <si>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</si>
  <si>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</si>
  <si>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</si>
  <si>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</si>
  <si>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</si>
  <si>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</si>
  <si>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</si>
  <si>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</si>
  <si>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</si>
  <si>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</si>
  <si>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</si>
  <si>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</si>
  <si>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</si>
  <si>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</si>
  <si>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</si>
  <si>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</si>
  <si>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</si>
  <si>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</si>
  <si>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</si>
  <si>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</si>
  <si>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</si>
  <si>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</si>
  <si>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</si>
  <si>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</si>
  <si>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</si>
  <si>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</si>
  <si>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</si>
  <si>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</si>
  <si>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</si>
  <si>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</si>
  <si>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</si>
  <si>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</si>
  <si>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</si>
  <si>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</si>
  <si>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</si>
  <si>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</si>
  <si>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</si>
  <si>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</si>
  <si>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</si>
  <si>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</si>
  <si>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</si>
  <si>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</si>
  <si>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</si>
  <si>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</si>
  <si>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</si>
  <si>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</si>
  <si>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</si>
  <si>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</si>
  <si>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</si>
  <si>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</si>
  <si>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</si>
  <si>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</si>
  <si>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</si>
  <si>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</si>
  <si>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</si>
  <si>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</si>
  <si>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</si>
  <si>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</si>
  <si>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</si>
  <si>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</si>
  <si>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</si>
  <si>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</si>
  <si>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</si>
  <si>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</si>
  <si>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</si>
  <si>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</si>
  <si>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</si>
  <si>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</si>
  <si>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</si>
  <si>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</si>
  <si>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</si>
  <si>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</si>
  <si>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</si>
  <si>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</si>
  <si>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</si>
  <si>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</si>
  <si>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</si>
  <si>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</si>
  <si>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</si>
  <si>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</si>
  <si>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</si>
  <si>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</si>
  <si>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</si>
  <si>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</si>
  <si>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</si>
  <si>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</si>
  <si>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</si>
  <si>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</si>
  <si>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</si>
  <si>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</si>
  <si>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</si>
  <si>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</si>
  <si>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</si>
  <si>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</si>
  <si>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</si>
  <si>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</si>
  <si>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</si>
  <si>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</si>
  <si>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</si>
  <si>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</si>
  <si>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</si>
  <si>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</si>
  <si>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</si>
  <si>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</si>
  <si>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</si>
  <si>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</si>
  <si>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</si>
  <si>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</si>
  <si>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</si>
  <si>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</si>
  <si>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</si>
  <si>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</si>
  <si>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</si>
  <si>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</si>
  <si>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</si>
  <si>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</si>
  <si>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</si>
  <si>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</si>
  <si>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</si>
  <si>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</si>
  <si>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</si>
  <si>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</si>
  <si>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</si>
  <si>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</si>
  <si>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</si>
  <si>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</si>
  <si>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</si>
  <si>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</si>
  <si>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</si>
  <si>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</si>
  <si>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</si>
  <si>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</si>
  <si>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</si>
  <si>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</si>
  <si>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</si>
  <si>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</si>
  <si>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</si>
  <si>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</si>
  <si>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</si>
  <si>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</si>
  <si>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</si>
  <si>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</si>
  <si>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</si>
  <si>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</si>
  <si>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</si>
  <si>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</si>
  <si>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</si>
  <si>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</si>
  <si>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</si>
  <si>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</si>
  <si>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</si>
  <si>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</si>
  <si>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</si>
  <si>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</si>
  <si>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</si>
  <si>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</si>
  <si>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</si>
  <si>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</si>
  <si>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</si>
  <si>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</si>
  <si>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</si>
  <si>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</si>
  <si>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</si>
  <si>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</si>
  <si>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</si>
  <si>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</si>
  <si>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</si>
  <si>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</si>
  <si>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</si>
  <si>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</si>
  <si>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</si>
  <si>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</si>
  <si>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</si>
  <si>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</si>
  <si>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</si>
  <si>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</si>
  <si>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</si>
  <si>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</si>
  <si>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</si>
  <si>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</si>
  <si>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</si>
  <si>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</si>
  <si>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</si>
  <si>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</si>
  <si>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</si>
  <si>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</si>
  <si>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</si>
  <si>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</si>
  <si>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</si>
  <si>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</si>
  <si>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</si>
  <si>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</si>
  <si>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</si>
  <si>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</si>
  <si>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</si>
  <si>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</si>
  <si>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</si>
  <si>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</si>
  <si>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</si>
  <si>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</si>
  <si>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</si>
  <si>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</si>
  <si>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</si>
  <si>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</si>
  <si>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</si>
  <si>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</si>
  <si>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</si>
  <si>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</si>
  <si>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</si>
  <si>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</si>
  <si>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</si>
  <si>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</si>
  <si>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</si>
  <si>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</si>
  <si>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</si>
  <si>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</si>
  <si>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</si>
  <si>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</si>
  <si>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</si>
  <si>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</si>
  <si>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</si>
  <si>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</si>
  <si>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</si>
  <si>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</si>
  <si>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</si>
  <si>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</si>
  <si>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</si>
  <si>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</si>
  <si>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</si>
  <si>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</si>
  <si>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</si>
  <si>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</si>
  <si>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</si>
  <si>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</si>
  <si>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</si>
  <si>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</si>
  <si>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</si>
  <si>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</si>
  <si>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</si>
  <si>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</si>
  <si>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</si>
  <si>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</si>
  <si>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</si>
  <si>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</si>
  <si>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</si>
  <si>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</si>
  <si>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</si>
  <si>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</si>
  <si>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</si>
  <si>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</si>
  <si>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</si>
  <si>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</si>
  <si>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</si>
  <si>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</si>
  <si>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</si>
  <si>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</si>
  <si>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</si>
  <si>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</si>
  <si>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</si>
  <si>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</si>
  <si>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</si>
  <si>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</si>
  <si>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</si>
  <si>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</si>
  <si>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</si>
  <si>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</si>
  <si>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</si>
  <si>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</si>
  <si>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</si>
  <si>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</si>
  <si>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</si>
  <si>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</si>
  <si>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</si>
  <si>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</si>
  <si>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</si>
  <si>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</si>
  <si>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</si>
  <si>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</si>
  <si>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</si>
  <si>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</si>
  <si>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</si>
  <si>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</si>
  <si>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</si>
  <si>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</si>
  <si>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</si>
  <si>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</si>
  <si>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</si>
  <si>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</si>
  <si>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</si>
  <si>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</si>
  <si>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</si>
  <si>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</si>
  <si>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</si>
  <si>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</si>
  <si>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</si>
  <si>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</si>
  <si>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</si>
  <si>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</si>
  <si>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</si>
  <si>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</si>
  <si>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</si>
  <si>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</si>
  <si>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</si>
  <si>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</si>
  <si>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</si>
  <si>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</si>
  <si>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</si>
  <si>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</si>
  <si>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</si>
  <si>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</si>
  <si>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</si>
  <si>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</si>
  <si>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</si>
  <si>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</si>
  <si>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</si>
  <si>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</si>
  <si>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</si>
  <si>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</si>
  <si>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</si>
  <si>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</si>
  <si>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</si>
  <si>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</si>
  <si>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</si>
  <si>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</si>
  <si>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</si>
  <si>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</si>
  <si>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</si>
  <si>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</si>
  <si>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</si>
  <si>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</si>
  <si>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</si>
  <si>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</si>
  <si>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</si>
  <si>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</si>
  <si>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</si>
  <si>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</si>
  <si>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</si>
  <si>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</si>
  <si>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</si>
  <si>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</si>
  <si>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</si>
  <si>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</si>
  <si>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</si>
  <si>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</si>
  <si>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</si>
  <si>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</si>
  <si>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</si>
  <si>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</si>
  <si>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</si>
  <si>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</si>
  <si>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</si>
  <si>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</si>
  <si>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</si>
  <si>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</si>
  <si>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</si>
  <si>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</si>
  <si>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</si>
  <si>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</si>
  <si>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</si>
  <si>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</si>
  <si>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</si>
  <si>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</si>
  <si>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</si>
  <si>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</si>
  <si>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</si>
  <si>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</si>
  <si>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</si>
  <si>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</si>
  <si>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</si>
  <si>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</si>
  <si>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</si>
  <si>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</si>
  <si>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</si>
  <si>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</si>
  <si>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</si>
  <si>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</si>
  <si>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</si>
  <si>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</si>
  <si>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</si>
  <si>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</si>
  <si>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</si>
  <si>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</si>
  <si>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</si>
  <si>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</si>
  <si>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</si>
  <si>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</si>
  <si>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</si>
  <si>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</si>
  <si>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</si>
  <si>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</si>
  <si>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</si>
  <si>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</si>
  <si>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</si>
  <si>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</si>
  <si>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</si>
  <si>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</si>
  <si>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</si>
  <si>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</si>
  <si>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</si>
  <si>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</si>
  <si>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</si>
  <si>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</si>
  <si>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</si>
  <si>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</si>
  <si>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</si>
  <si>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</si>
  <si>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</si>
  <si>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</si>
  <si>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</si>
  <si>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</si>
  <si>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</si>
  <si>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</si>
  <si>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</si>
  <si>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</si>
  <si>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</si>
  <si>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</si>
  <si>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</si>
  <si>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</si>
  <si>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</si>
  <si>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</si>
  <si>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</si>
  <si>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</si>
  <si>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</si>
  <si>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</si>
  <si>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</si>
  <si>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</si>
  <si>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</si>
  <si>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</si>
  <si>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</si>
  <si>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</si>
  <si>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</si>
  <si>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</si>
  <si>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</si>
  <si>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</si>
  <si>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</si>
  <si>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</si>
  <si>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</si>
  <si>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</si>
  <si>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</si>
  <si>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</si>
  <si>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</si>
  <si>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</si>
  <si>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</si>
  <si>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</si>
  <si>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</si>
  <si>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</si>
  <si>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</si>
  <si>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</si>
  <si>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</si>
  <si>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</si>
  <si>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</si>
  <si>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</si>
  <si>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</si>
  <si>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</si>
  <si>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</si>
  <si>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</si>
  <si>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</si>
  <si>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</si>
  <si>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</si>
  <si>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</si>
  <si>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</si>
  <si>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</si>
  <si>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</si>
  <si>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</si>
  <si>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</si>
  <si>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</si>
  <si>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</si>
  <si>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</si>
  <si>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</si>
  <si>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</si>
  <si>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</si>
  <si>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</si>
  <si>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</si>
  <si>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</si>
  <si>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</si>
  <si>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</si>
  <si>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</si>
  <si>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</si>
  <si>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</si>
  <si>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</si>
  <si>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</si>
  <si>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</si>
  <si>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</si>
  <si>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</si>
  <si>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</si>
  <si>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</si>
  <si>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</si>
  <si>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</si>
  <si>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</si>
  <si>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</si>
  <si>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</si>
  <si>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</si>
  <si>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</si>
  <si>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</si>
  <si>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</si>
  <si>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</si>
  <si>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</si>
  <si>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</si>
  <si>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</si>
  <si>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</si>
  <si>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</si>
  <si>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</si>
  <si>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</si>
  <si>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</si>
  <si>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</si>
  <si>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</si>
  <si>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</si>
  <si>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</si>
  <si>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</si>
  <si>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</si>
  <si>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</si>
  <si>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</si>
  <si>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</si>
  <si>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</si>
  <si>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</si>
  <si>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</si>
  <si>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</si>
  <si>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</si>
  <si>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</si>
  <si>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</si>
  <si>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</si>
  <si>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</si>
  <si>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</si>
  <si>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</si>
  <si>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</si>
  <si>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</si>
  <si>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</si>
  <si>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</si>
  <si>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</si>
  <si>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</si>
  <si>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</si>
  <si>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</si>
  <si>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</si>
  <si>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</si>
  <si>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</si>
  <si>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</si>
  <si>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</si>
  <si>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</si>
  <si>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</si>
  <si>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</si>
  <si>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</si>
  <si>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</si>
  <si>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</si>
  <si>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</si>
  <si>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</si>
  <si>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</si>
  <si>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</si>
  <si>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</si>
  <si>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</si>
  <si>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</si>
  <si>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</si>
  <si>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</si>
  <si>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</si>
  <si>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</si>
  <si>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</si>
  <si>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</si>
  <si>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</si>
  <si>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</si>
  <si>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</si>
  <si>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</si>
  <si>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</si>
  <si>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</si>
  <si>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</si>
  <si>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</si>
  <si>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</si>
  <si>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</si>
  <si>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</si>
  <si>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</si>
  <si>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</si>
  <si>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</si>
  <si>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</si>
  <si>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</si>
  <si>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</si>
  <si>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</si>
  <si>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</si>
  <si>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</si>
  <si>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</si>
  <si>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</si>
  <si>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</si>
  <si>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</si>
  <si>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</si>
  <si>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</si>
  <si>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</si>
  <si>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</si>
  <si>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</si>
  <si>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</si>
  <si>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</si>
  <si>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</si>
  <si>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</si>
  <si>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</si>
  <si>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</si>
  <si>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</si>
  <si>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</si>
  <si>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</si>
  <si>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</si>
  <si>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</si>
  <si>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</si>
  <si>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</si>
  <si>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</si>
  <si>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</si>
  <si>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</si>
  <si>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</si>
  <si>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</si>
  <si>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</si>
  <si>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</si>
  <si>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</si>
  <si>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</si>
  <si>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</si>
  <si>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</si>
  <si>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</si>
  <si>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</si>
  <si>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</si>
  <si>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</si>
  <si>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</si>
  <si>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</si>
  <si>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</si>
  <si>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</si>
  <si>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</si>
  <si>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</si>
  <si>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</si>
  <si>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</si>
  <si>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</si>
  <si>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</si>
  <si>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</si>
  <si>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</si>
  <si>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</si>
  <si>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</si>
  <si>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</si>
  <si>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</si>
  <si>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</si>
  <si>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</si>
  <si>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</si>
  <si>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</si>
  <si>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</si>
  <si>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</si>
  <si>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</si>
  <si>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</si>
  <si>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</si>
  <si>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</si>
  <si>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</si>
  <si>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</si>
  <si>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</si>
  <si>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</si>
  <si>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</si>
  <si>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</si>
  <si>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</si>
  <si>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</si>
  <si>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</si>
  <si>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</si>
  <si>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</si>
  <si>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</si>
  <si>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</si>
  <si>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</si>
  <si>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</si>
  <si>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</si>
  <si>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</si>
  <si>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</si>
  <si>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</si>
  <si>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</si>
  <si>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</si>
  <si>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</si>
  <si>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</si>
  <si>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</si>
  <si>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</si>
  <si>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</si>
  <si>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</si>
  <si>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</si>
  <si>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</si>
  <si>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</si>
  <si>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</si>
  <si>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</si>
  <si>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</si>
  <si>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</si>
  <si>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</si>
  <si>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</si>
  <si>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</si>
  <si>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</si>
  <si>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</si>
  <si>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</si>
  <si>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</si>
  <si>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</si>
  <si>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</si>
  <si>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</si>
  <si>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</si>
  <si>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</si>
  <si>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</si>
  <si>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</si>
  <si>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</si>
  <si>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</si>
  <si>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</si>
  <si>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</si>
  <si>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</si>
  <si>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</si>
  <si>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</si>
  <si>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</si>
  <si>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</si>
  <si>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</si>
  <si>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</si>
  <si>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</si>
  <si>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</si>
  <si>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</si>
  <si>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</si>
  <si>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</si>
  <si>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</si>
  <si>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</si>
  <si>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</si>
  <si>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</si>
  <si>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</si>
  <si>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</si>
  <si>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</si>
  <si>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</si>
  <si>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</si>
  <si>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</si>
  <si>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</si>
  <si>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</si>
  <si>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</si>
  <si>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</si>
  <si>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</si>
  <si>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</si>
  <si>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</si>
  <si>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</si>
  <si>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</si>
  <si>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</si>
  <si>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</si>
  <si>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</si>
  <si>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</si>
  <si>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</si>
  <si>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</si>
  <si>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</si>
  <si>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</si>
  <si>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</si>
  <si>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</si>
  <si>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</si>
  <si>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</si>
  <si>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</si>
  <si>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</si>
  <si>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</si>
  <si>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</si>
  <si>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</si>
  <si>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</si>
  <si>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</si>
  <si>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</si>
  <si>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</si>
  <si>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</si>
  <si>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</si>
  <si>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</si>
  <si>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</si>
  <si>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</si>
  <si>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</si>
  <si>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</si>
  <si>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</si>
  <si>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</si>
  <si>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</si>
  <si>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</si>
  <si>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</si>
  <si>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</si>
  <si>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</si>
  <si>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</si>
  <si>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</si>
  <si>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</si>
  <si>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</si>
  <si>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</si>
  <si>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</si>
  <si>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</si>
  <si>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</si>
  <si>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</si>
  <si>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</si>
  <si>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</si>
  <si>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</si>
  <si>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</si>
  <si>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</si>
  <si>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</si>
  <si>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</si>
  <si>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</si>
  <si>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</si>
  <si>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</si>
  <si>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</si>
  <si>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</si>
  <si>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</si>
  <si>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</si>
  <si>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</si>
  <si>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</si>
  <si>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</si>
  <si>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</si>
  <si>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</si>
  <si>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</si>
  <si>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</si>
  <si>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</si>
  <si>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</si>
  <si>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</si>
  <si>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</si>
  <si>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</si>
  <si>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</si>
  <si>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</si>
  <si>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</si>
  <si>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</si>
  <si>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</si>
  <si>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</si>
  <si>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</si>
  <si>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</si>
  <si>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</si>
  <si>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</si>
  <si>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</si>
  <si>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</si>
  <si>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</si>
  <si>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</si>
  <si>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</si>
  <si>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</si>
  <si>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</si>
  <si>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</si>
  <si>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</si>
  <si>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</si>
  <si>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</si>
  <si>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</si>
  <si>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</si>
  <si>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</si>
  <si>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</si>
  <si>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</si>
  <si>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</si>
  <si>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</si>
  <si>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</si>
  <si>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</si>
  <si>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</si>
  <si>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</si>
  <si>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</si>
  <si>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</si>
  <si>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</si>
  <si>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</si>
  <si>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</si>
  <si>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</si>
  <si>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</si>
  <si>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</si>
  <si>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</si>
  <si>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</si>
  <si>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</si>
  <si>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</si>
  <si>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</si>
  <si>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</si>
  <si>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</si>
  <si>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</si>
  <si>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</si>
  <si>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</si>
  <si>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</si>
  <si>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</si>
  <si>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</si>
  <si>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</si>
  <si>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</si>
  <si>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</si>
  <si>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</si>
  <si>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</si>
  <si>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</si>
  <si>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</si>
  <si>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</si>
  <si>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</si>
  <si>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</si>
  <si>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</si>
  <si>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</si>
  <si>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</si>
  <si>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</si>
  <si>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</si>
  <si>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</si>
  <si>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</si>
  <si>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</si>
  <si>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</si>
  <si>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</si>
  <si>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</si>
  <si>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</si>
  <si>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</si>
  <si>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</si>
  <si>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</si>
  <si>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</si>
  <si>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</si>
  <si>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</si>
  <si>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</si>
  <si>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</si>
  <si>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</si>
  <si>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</si>
  <si>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</si>
  <si>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</si>
  <si>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</si>
  <si>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</si>
  <si>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</si>
  <si>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</si>
  <si>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</si>
  <si>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</si>
  <si>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</si>
  <si>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</si>
  <si>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</si>
  <si>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</si>
  <si>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</si>
  <si>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</si>
  <si>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</si>
  <si>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</si>
  <si>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</si>
  <si>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</si>
  <si>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</si>
  <si>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</si>
  <si>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</si>
  <si>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</si>
  <si>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</si>
  <si>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</si>
  <si>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</si>
  <si>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</si>
  <si>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</si>
  <si>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</si>
  <si>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</si>
  <si>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</si>
  <si>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</si>
  <si>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</si>
  <si>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</si>
  <si>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</si>
  <si>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</si>
  <si>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</si>
  <si>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</si>
  <si>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</si>
  <si>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</si>
  <si>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</si>
  <si>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</si>
  <si>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</si>
  <si>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</si>
  <si>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</si>
  <si>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</si>
  <si>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</si>
  <si>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</si>
  <si>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</si>
  <si>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</si>
  <si>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</si>
  <si>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</si>
  <si>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</si>
  <si>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</si>
  <si>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</si>
  <si>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</si>
  <si>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</si>
  <si>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</si>
  <si>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</si>
  <si>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</si>
  <si>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</si>
  <si>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</si>
  <si>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</si>
  <si>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</si>
  <si>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</si>
  <si>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</si>
  <si>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</si>
  <si>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</si>
  <si>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</si>
  <si>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</si>
  <si>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</si>
  <si>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</si>
  <si>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</si>
  <si>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</si>
  <si>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</si>
  <si>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</si>
  <si>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</si>
  <si>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</si>
  <si>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</si>
  <si>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</si>
  <si>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</si>
  <si>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</si>
  <si>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</si>
  <si>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</si>
  <si>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</si>
  <si>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</si>
  <si>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</si>
  <si>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</si>
  <si>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</si>
  <si>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</si>
  <si>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</si>
  <si>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</si>
  <si>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</si>
  <si>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</si>
  <si>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</si>
  <si>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</si>
  <si>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</si>
  <si>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</si>
  <si>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</si>
  <si>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</si>
  <si>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</si>
  <si>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</si>
  <si>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</si>
  <si>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</si>
  <si>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</si>
  <si>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</si>
  <si>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</si>
  <si>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</si>
  <si>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</si>
  <si>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</si>
  <si>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</si>
  <si>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</si>
  <si>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</si>
  <si>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</si>
  <si>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</si>
  <si>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</si>
  <si>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</si>
  <si>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</si>
  <si>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</si>
  <si>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</si>
  <si>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</si>
  <si>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</si>
  <si>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</si>
  <si>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</si>
  <si>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</si>
  <si>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</si>
  <si>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</si>
  <si>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</si>
  <si>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</si>
  <si>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</si>
  <si>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</si>
  <si>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</si>
  <si>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</si>
  <si>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</si>
  <si>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</si>
  <si>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</si>
  <si>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</si>
  <si>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</si>
  <si>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</si>
  <si>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</si>
  <si>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</si>
  <si>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</si>
  <si>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</si>
  <si>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</si>
  <si>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</si>
  <si>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</si>
  <si>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</si>
  <si>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</si>
  <si>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</si>
  <si>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</si>
  <si>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</si>
  <si>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</si>
  <si>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</si>
  <si>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</si>
  <si>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</si>
  <si>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</si>
  <si>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</si>
  <si>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</si>
  <si>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</si>
  <si>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</si>
  <si>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</si>
  <si>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</si>
  <si>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</si>
  <si>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</si>
  <si>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</si>
  <si>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</si>
  <si>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</si>
  <si>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</si>
  <si>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</si>
  <si>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</si>
  <si>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</si>
  <si>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</si>
  <si>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</si>
  <si>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</si>
  <si>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</si>
  <si>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</si>
  <si>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</si>
  <si>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</si>
  <si>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</si>
  <si>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</si>
  <si>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</si>
  <si>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</si>
  <si>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</si>
  <si>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</si>
  <si>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</si>
  <si>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</si>
  <si>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</si>
  <si>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</si>
  <si>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</si>
  <si>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</si>
  <si>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</si>
  <si>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</si>
  <si>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</si>
  <si>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</si>
  <si>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</si>
  <si>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</si>
  <si>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</si>
  <si>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</si>
  <si>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</si>
  <si>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</si>
  <si>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</si>
  <si>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</si>
  <si>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</si>
  <si>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</si>
  <si>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</si>
  <si>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</si>
  <si>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</si>
  <si>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</si>
  <si>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</si>
  <si>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</si>
  <si>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</si>
  <si>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</si>
  <si>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</si>
  <si>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</si>
  <si>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</si>
  <si>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</si>
  <si>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</si>
  <si>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</si>
  <si>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</si>
  <si>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</si>
  <si>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</si>
  <si>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</si>
  <si>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</si>
  <si>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</si>
  <si>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</si>
  <si>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</si>
  <si>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</si>
  <si>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</si>
  <si>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</si>
  <si>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</si>
  <si>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</si>
  <si>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</si>
  <si>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</si>
  <si>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</si>
  <si>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</si>
  <si>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</si>
  <si>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</si>
  <si>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</si>
  <si>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</si>
  <si>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</si>
  <si>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</si>
  <si>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</si>
  <si>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</si>
  <si>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</si>
  <si>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</si>
  <si>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</si>
  <si>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</si>
  <si>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</si>
  <si>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</si>
  <si>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</si>
  <si>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</si>
  <si>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</si>
  <si>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</si>
  <si>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</si>
  <si>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</si>
  <si>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</si>
  <si>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</si>
  <si>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</si>
  <si>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</si>
  <si>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</si>
  <si>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</si>
  <si>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</si>
  <si>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</si>
  <si>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</si>
  <si>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</si>
  <si>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</si>
  <si>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</si>
  <si>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</si>
  <si>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</si>
  <si>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</si>
  <si>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</si>
  <si>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</si>
  <si>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</si>
  <si>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</si>
  <si>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</si>
  <si>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</si>
  <si>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</si>
  <si>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</si>
  <si>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</si>
  <si>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</si>
  <si>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</si>
  <si>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</si>
  <si>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</si>
  <si>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</si>
  <si>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</si>
  <si>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</si>
  <si>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</si>
  <si>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</si>
  <si>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</si>
  <si>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</si>
  <si>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</si>
  <si>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</si>
  <si>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</si>
  <si>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</si>
  <si>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</si>
  <si>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</si>
  <si>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</si>
  <si>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</si>
  <si>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</si>
  <si>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</si>
  <si>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</si>
  <si>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</si>
  <si>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</si>
  <si>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</si>
  <si>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</si>
  <si>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</si>
  <si>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</si>
  <si>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</si>
  <si>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</si>
  <si>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</si>
  <si>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</si>
  <si>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</si>
  <si>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</si>
  <si>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</si>
  <si>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</si>
  <si>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</si>
  <si>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</si>
  <si>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</si>
  <si>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</si>
  <si>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</si>
  <si>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</si>
  <si>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</si>
  <si>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</si>
  <si>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</si>
  <si>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</si>
  <si>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</si>
  <si>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</si>
  <si>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</si>
  <si>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</si>
  <si>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</si>
  <si>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</si>
  <si>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</si>
  <si>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</si>
  <si>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</si>
  <si>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</si>
  <si>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</si>
  <si>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</si>
  <si>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</si>
  <si>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</si>
  <si>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</si>
  <si>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</si>
  <si>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</si>
  <si>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</si>
  <si>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</si>
  <si>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</si>
  <si>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</si>
  <si>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</si>
  <si>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</si>
  <si>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</si>
  <si>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</si>
  <si>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</si>
  <si>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</si>
  <si>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</si>
  <si>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</si>
  <si>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</si>
  <si>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</si>
  <si>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</si>
  <si>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</si>
  <si>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</si>
  <si>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</si>
  <si>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</si>
  <si>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</si>
  <si>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</si>
  <si>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</si>
  <si>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</si>
  <si>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</si>
  <si>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</si>
  <si>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</si>
  <si>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</si>
  <si>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</si>
  <si>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</si>
  <si>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</si>
  <si>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</si>
  <si>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</si>
  <si>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</si>
  <si>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</si>
  <si>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</si>
  <si>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</si>
  <si>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</si>
  <si>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</si>
  <si>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</si>
  <si>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</si>
  <si>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</si>
  <si>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</si>
  <si>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</si>
  <si>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</si>
  <si>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</si>
  <si>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</si>
  <si>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</si>
  <si>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</si>
  <si>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</si>
  <si>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</si>
  <si>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</si>
  <si>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</si>
  <si>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</si>
  <si>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</si>
  <si>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</si>
  <si>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</si>
  <si>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</si>
  <si>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</si>
  <si>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</si>
  <si>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</si>
  <si>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</si>
  <si>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</si>
  <si>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</si>
  <si>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</si>
  <si>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</si>
  <si>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</si>
  <si>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</si>
  <si>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</si>
  <si>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</si>
  <si>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</si>
  <si>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</si>
  <si>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</si>
  <si>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</si>
  <si>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</si>
  <si>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</si>
  <si>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</si>
  <si>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</si>
  <si>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</si>
  <si>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</si>
  <si>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</si>
  <si>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</si>
  <si>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</si>
  <si>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</si>
  <si>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</si>
  <si>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</si>
  <si>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</si>
  <si>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</si>
  <si>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</si>
  <si>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</si>
  <si>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</si>
  <si>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</si>
  <si>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</si>
  <si>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</si>
  <si>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</si>
  <si>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</si>
  <si>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</si>
  <si>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</si>
  <si>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</si>
  <si>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</si>
  <si>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</si>
  <si>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</si>
  <si>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</si>
  <si>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</si>
  <si>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</si>
  <si>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</si>
  <si>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</si>
  <si>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</si>
  <si>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</si>
  <si>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</si>
  <si>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</si>
  <si>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</si>
  <si>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</si>
  <si>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</si>
  <si>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</si>
  <si>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</si>
  <si>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</si>
  <si>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</si>
  <si>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</si>
  <si>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</si>
  <si>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</si>
  <si>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</si>
  <si>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</si>
  <si>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</si>
  <si>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</si>
  <si>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</si>
  <si>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</si>
  <si>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</si>
  <si>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</si>
  <si>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</si>
  <si>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</si>
  <si>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</si>
  <si>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</si>
  <si>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</si>
  <si>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</si>
  <si>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</si>
  <si>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</si>
  <si>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</si>
  <si>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</si>
  <si>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</si>
  <si>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</si>
  <si>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</si>
  <si>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</si>
  <si>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</si>
  <si>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</si>
  <si>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</si>
  <si>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</si>
  <si>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</si>
  <si>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</si>
  <si>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</si>
  <si>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</si>
  <si>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</si>
  <si>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</si>
  <si>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</si>
  <si>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</si>
  <si>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</si>
  <si>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</si>
  <si>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</si>
  <si>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</si>
  <si>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</si>
  <si>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</si>
  <si>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</si>
  <si>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</si>
  <si>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</si>
  <si>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</si>
  <si>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</si>
  <si>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</si>
  <si>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</si>
  <si>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</si>
  <si>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</si>
  <si>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</si>
  <si>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</si>
  <si>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</si>
  <si>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</si>
  <si>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</si>
  <si>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</si>
  <si>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</si>
  <si>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</si>
  <si>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</si>
  <si>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</si>
  <si>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</si>
  <si>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</si>
  <si>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</si>
  <si>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</si>
  <si>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</si>
  <si>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</si>
  <si>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</si>
  <si>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</si>
  <si>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</si>
  <si>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</si>
  <si>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</si>
  <si>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</si>
  <si>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</si>
  <si>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</si>
  <si>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</si>
  <si>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</si>
  <si>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</si>
  <si>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</si>
  <si>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</si>
  <si>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</si>
  <si>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</si>
  <si>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</si>
  <si>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</si>
  <si>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</si>
  <si>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</si>
  <si>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</si>
  <si>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</si>
  <si>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</si>
  <si>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</si>
  <si>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</si>
  <si>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</si>
  <si>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</si>
  <si>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</si>
  <si>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</si>
  <si>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</si>
  <si>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</si>
  <si>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</si>
  <si>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</si>
  <si>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</si>
  <si>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</si>
  <si>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</si>
  <si>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</si>
  <si>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</si>
  <si>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</si>
  <si>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</si>
  <si>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</si>
  <si>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</si>
  <si>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</si>
  <si>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</si>
  <si>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</si>
  <si>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</si>
  <si>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</si>
  <si>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</si>
  <si>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</si>
  <si>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</si>
  <si>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</si>
  <si>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</si>
  <si>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</si>
  <si>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</si>
  <si>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</si>
  <si>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</si>
  <si>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</si>
  <si>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</si>
  <si>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</si>
  <si>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</si>
  <si>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</si>
  <si>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</si>
  <si>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</si>
  <si>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</si>
  <si>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</si>
  <si>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</si>
  <si>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</si>
  <si>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</si>
  <si>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</si>
  <si>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</si>
  <si>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</si>
  <si>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</si>
  <si>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</si>
  <si>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</si>
  <si>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</si>
  <si>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</si>
  <si>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</si>
  <si>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</si>
  <si>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</si>
  <si>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</si>
  <si>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</si>
  <si>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</si>
  <si>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</si>
  <si>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</si>
  <si>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</si>
  <si>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</si>
  <si>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</si>
  <si>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</si>
  <si>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</si>
  <si>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</si>
  <si>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</si>
  <si>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</si>
  <si>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</si>
  <si>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</si>
  <si>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</si>
  <si>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</si>
  <si>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</si>
  <si>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</si>
  <si>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</si>
  <si>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</si>
  <si>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</si>
  <si>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</si>
  <si>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</si>
  <si>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</si>
  <si>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</si>
  <si>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</si>
  <si>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</si>
  <si>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</si>
  <si>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</si>
  <si>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</si>
  <si>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</si>
  <si>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</si>
  <si>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</si>
  <si>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</si>
  <si>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</si>
  <si>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</si>
  <si>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</si>
  <si>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</si>
  <si>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</si>
  <si>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</si>
  <si>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</si>
  <si>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</si>
  <si>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</si>
  <si>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</si>
  <si>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</si>
  <si>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</si>
  <si>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</si>
  <si>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</si>
  <si>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</si>
  <si>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</si>
  <si>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</si>
  <si>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</si>
  <si>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</si>
  <si>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</si>
  <si>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</si>
  <si>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</si>
  <si>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</si>
  <si>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</si>
  <si>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</si>
  <si>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</si>
  <si>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</si>
  <si>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</si>
  <si>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</si>
  <si>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</si>
  <si>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</si>
  <si>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</si>
  <si>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</si>
  <si>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</si>
  <si>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</si>
  <si>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</si>
  <si>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</si>
  <si>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</si>
  <si>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</si>
  <si>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</si>
  <si>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</si>
  <si>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</si>
  <si>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</si>
  <si>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</si>
  <si>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</si>
  <si>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</si>
  <si>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</si>
  <si>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</si>
  <si>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</si>
  <si>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</si>
  <si>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</si>
  <si>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</si>
  <si>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</si>
  <si>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</si>
  <si>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</si>
  <si>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</si>
  <si>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</si>
  <si>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</si>
  <si>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</si>
  <si>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</si>
  <si>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</si>
  <si>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</si>
  <si>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</si>
  <si>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</si>
  <si>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</si>
  <si>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</si>
  <si>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</si>
  <si>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</si>
  <si>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</si>
  <si>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</si>
  <si>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</si>
  <si>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</si>
  <si>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</si>
  <si>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</si>
  <si>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</si>
  <si>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</si>
  <si>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</si>
  <si>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</si>
  <si>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</si>
  <si>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</si>
  <si>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</si>
  <si>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</si>
  <si>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</si>
  <si>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</si>
  <si>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</si>
  <si>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</si>
  <si>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</si>
  <si>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</si>
  <si>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</si>
  <si>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</si>
  <si>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</si>
  <si>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</si>
  <si>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</si>
  <si>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</si>
  <si>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</si>
  <si>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</si>
  <si>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</si>
  <si>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</si>
  <si>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</si>
  <si>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</si>
  <si>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</si>
  <si>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</si>
  <si>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</si>
  <si>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</si>
  <si>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</si>
  <si>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</si>
  <si>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</si>
  <si>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</si>
  <si>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</si>
  <si>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</si>
  <si>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</si>
  <si>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</si>
  <si>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</si>
  <si>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</si>
  <si>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</si>
  <si>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</si>
  <si>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</si>
  <si>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</si>
  <si>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</si>
  <si>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</si>
  <si>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</si>
  <si>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</si>
  <si>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</si>
  <si>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</si>
  <si>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</si>
  <si>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</si>
  <si>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</si>
  <si>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</si>
  <si>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</si>
  <si>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</si>
  <si>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</si>
  <si>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</si>
  <si>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</si>
  <si>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</si>
  <si>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</si>
  <si>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</si>
  <si>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</si>
  <si>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</si>
  <si>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</si>
  <si>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</si>
  <si>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</si>
  <si>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</si>
  <si>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</si>
  <si>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</si>
  <si>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</si>
  <si>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</si>
  <si>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</si>
  <si>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</si>
  <si>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</si>
  <si>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</si>
  <si>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</si>
  <si>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</si>
  <si>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</si>
  <si>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</si>
  <si>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</si>
  <si>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</si>
  <si>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</si>
  <si>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</si>
  <si>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</si>
  <si>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</si>
  <si>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</si>
  <si>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</si>
  <si>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</si>
  <si>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</si>
  <si>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</si>
  <si>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</si>
  <si>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</si>
  <si>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</si>
  <si>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</si>
  <si>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</si>
  <si>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</si>
  <si>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</si>
  <si>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</si>
  <si>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</si>
  <si>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</si>
  <si>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</si>
  <si>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</si>
  <si>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</si>
  <si>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</si>
  <si>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</si>
  <si>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</si>
  <si>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</si>
  <si>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</si>
  <si>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</si>
  <si>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</si>
  <si>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</si>
  <si>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</si>
  <si>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</si>
  <si>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</si>
  <si>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</si>
  <si>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</si>
  <si>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</si>
  <si>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</si>
  <si>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</si>
  <si>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</si>
  <si>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</si>
  <si>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</si>
  <si>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</si>
  <si>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</si>
  <si>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</si>
  <si>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</si>
  <si>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</si>
  <si>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</si>
  <si>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</si>
  <si>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</si>
  <si>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</si>
  <si>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</si>
  <si>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</si>
  <si>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</si>
  <si>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</si>
  <si>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</si>
  <si>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</si>
  <si>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</si>
  <si>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</si>
  <si>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</si>
  <si>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</si>
  <si>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</si>
  <si>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</si>
  <si>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</si>
  <si>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</si>
  <si>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</si>
  <si>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</si>
  <si>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</si>
  <si>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</si>
  <si>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</si>
  <si>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</si>
  <si>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</si>
  <si>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</si>
  <si>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</si>
  <si>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</si>
  <si>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</si>
  <si>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</si>
  <si>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</si>
  <si>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</si>
  <si>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</si>
  <si>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</si>
  <si>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</si>
  <si>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</si>
  <si>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</si>
  <si>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</si>
  <si>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</si>
  <si>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</si>
  <si>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</si>
  <si>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</si>
  <si>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</si>
  <si>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</si>
  <si>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</si>
  <si>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</si>
  <si>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</si>
  <si>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</si>
  <si>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</si>
  <si>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</si>
  <si>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</si>
  <si>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</si>
  <si>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</si>
  <si>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</si>
  <si>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</si>
  <si>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</si>
  <si>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</si>
  <si>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</si>
  <si>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</si>
  <si>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</si>
  <si>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</si>
  <si>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</si>
  <si>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</si>
  <si>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</si>
  <si>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</si>
  <si>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</si>
  <si>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</si>
  <si>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</si>
  <si>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</si>
  <si>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</si>
  <si>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</si>
  <si>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</si>
  <si>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</si>
  <si>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</si>
  <si>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</si>
  <si>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</si>
  <si>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</si>
  <si>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</si>
  <si>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</si>
  <si>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</si>
  <si>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</si>
  <si>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</si>
  <si>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</si>
  <si>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</si>
  <si>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</si>
  <si>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</si>
  <si>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</si>
  <si>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</si>
  <si>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</si>
  <si>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</si>
  <si>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</si>
  <si>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</si>
  <si>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</si>
  <si>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</si>
  <si>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</si>
  <si>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</si>
  <si>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</si>
  <si>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</si>
  <si>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</si>
  <si>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</si>
  <si>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</si>
  <si>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</si>
  <si>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</si>
  <si>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</si>
  <si>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</si>
  <si>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</si>
  <si>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</si>
  <si>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</si>
  <si>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</si>
  <si>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</si>
  <si>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</si>
  <si>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</si>
  <si>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</si>
  <si>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</si>
  <si>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</si>
  <si>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</si>
  <si>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</si>
  <si>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</si>
  <si>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</si>
  <si>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</si>
  <si>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</si>
  <si>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</si>
  <si>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</si>
  <si>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</si>
  <si>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</si>
  <si>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</si>
  <si>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</si>
  <si>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</si>
  <si>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</si>
  <si>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</si>
  <si>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</si>
  <si>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</si>
  <si>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</si>
  <si>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</si>
  <si>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</si>
  <si>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</si>
  <si>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</si>
  <si>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</si>
  <si>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</si>
  <si>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</si>
  <si>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</si>
  <si>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</si>
  <si>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</si>
  <si>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</si>
  <si>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</si>
  <si>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</si>
  <si>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</si>
  <si>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</si>
  <si>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</si>
  <si>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</si>
  <si>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</si>
  <si>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</si>
  <si>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</si>
  <si>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</si>
  <si>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</si>
  <si>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</si>
  <si>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</si>
  <si>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</si>
  <si>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</si>
  <si>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</si>
  <si>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</si>
  <si>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</si>
  <si>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</si>
  <si>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</si>
  <si>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</si>
  <si>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</si>
  <si>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</si>
  <si>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</si>
  <si>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</si>
  <si>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</si>
  <si>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</si>
  <si>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</si>
  <si>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</si>
  <si>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</si>
  <si>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</si>
  <si>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</si>
  <si>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</si>
  <si>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</si>
  <si>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</si>
  <si>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</si>
  <si>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</si>
  <si>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</si>
  <si>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</si>
  <si>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</si>
  <si>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</si>
  <si>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</si>
  <si>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</si>
  <si>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</si>
  <si>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</si>
  <si>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</si>
  <si>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</si>
  <si>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</si>
  <si>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</si>
  <si>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</si>
  <si>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</si>
  <si>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</si>
  <si>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</si>
  <si>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</si>
  <si>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</si>
  <si>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</si>
  <si>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</si>
  <si>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</si>
  <si>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</si>
  <si>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</si>
  <si>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</si>
  <si>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</si>
  <si>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</si>
  <si>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</si>
  <si>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</si>
  <si>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</si>
  <si>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</si>
  <si>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</si>
  <si>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</si>
  <si>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</si>
  <si>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</si>
  <si>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</si>
  <si>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</si>
  <si>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</si>
  <si>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</si>
  <si>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</si>
  <si>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</si>
  <si>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</si>
  <si>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</si>
  <si>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</si>
  <si>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</si>
  <si>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</si>
  <si>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</si>
  <si>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</si>
  <si>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</si>
  <si>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</si>
  <si>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</si>
  <si>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</si>
  <si>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</si>
  <si>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</si>
  <si>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</si>
  <si>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</si>
  <si>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</si>
  <si>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</si>
  <si>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</si>
  <si>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</si>
  <si>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</si>
  <si>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</si>
  <si>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</si>
  <si>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</si>
  <si>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</si>
  <si>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</si>
  <si>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</si>
  <si>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</si>
  <si>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</si>
  <si>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</si>
  <si>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</si>
  <si>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</si>
  <si>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</si>
  <si>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</si>
  <si>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</si>
  <si>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</si>
  <si>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</si>
  <si>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</si>
  <si>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</si>
  <si>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</si>
  <si>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</si>
  <si>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</si>
  <si>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</si>
  <si>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</si>
  <si>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</si>
  <si>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</si>
  <si>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</si>
  <si>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</si>
  <si>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</si>
  <si>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</si>
  <si>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</si>
  <si>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</si>
  <si>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</si>
  <si>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</si>
  <si>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</si>
  <si>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</si>
  <si>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</si>
  <si>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</si>
  <si>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</si>
  <si>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</si>
  <si>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</si>
  <si>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</si>
  <si>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</si>
  <si>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</si>
  <si>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</si>
  <si>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</si>
  <si>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</si>
  <si>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</si>
  <si>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</si>
  <si>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</si>
  <si>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</si>
  <si>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</si>
  <si>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</si>
  <si>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</si>
  <si>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</si>
  <si>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</si>
  <si>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</si>
  <si>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</si>
  <si>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</si>
  <si>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</si>
  <si>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</si>
  <si>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</si>
  <si>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</si>
  <si>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</si>
  <si>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</si>
  <si>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</si>
  <si>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</si>
  <si>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</si>
  <si>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</si>
  <si>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</si>
  <si>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</si>
  <si>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</si>
  <si>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</si>
  <si>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</si>
  <si>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</si>
  <si>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</si>
  <si>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</si>
  <si>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</si>
  <si>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</si>
  <si>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</si>
  <si>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</si>
  <si>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</si>
  <si>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</si>
  <si>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</si>
  <si>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</si>
  <si>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</si>
  <si>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</si>
  <si>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</si>
  <si>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</si>
  <si>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</si>
  <si>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</si>
  <si>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</si>
  <si>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</si>
  <si>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</si>
  <si>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</si>
  <si>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</si>
  <si>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</si>
  <si>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</si>
  <si>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</si>
  <si>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</si>
  <si>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</si>
  <si>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</si>
  <si>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</si>
  <si>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</si>
  <si>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</si>
  <si>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</si>
  <si>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</si>
  <si>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</si>
  <si>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</si>
  <si>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</si>
  <si>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</si>
  <si>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</si>
  <si>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</si>
  <si>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</si>
  <si>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</si>
  <si>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</si>
  <si>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</si>
  <si>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</si>
  <si>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</si>
  <si>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</si>
  <si>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</si>
  <si>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</si>
  <si>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</si>
  <si>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</si>
  <si>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</si>
  <si>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</si>
  <si>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</si>
  <si>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</si>
  <si>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</si>
  <si>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</si>
  <si>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</si>
  <si>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</si>
  <si>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</si>
  <si>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</si>
  <si>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</si>
  <si>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</si>
  <si>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</si>
  <si>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</si>
  <si>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</si>
  <si>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</si>
  <si>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</si>
  <si>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</si>
  <si>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</si>
  <si>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</si>
  <si>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</si>
  <si>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</si>
  <si>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</si>
  <si>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</si>
  <si>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</si>
  <si>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</si>
  <si>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</si>
  <si>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</si>
  <si>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</si>
  <si>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</si>
  <si>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</si>
  <si>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</si>
  <si>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</si>
  <si>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</si>
  <si>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</si>
  <si>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</si>
  <si>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</si>
  <si>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</si>
  <si>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</si>
  <si>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</si>
  <si>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</si>
  <si>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</si>
  <si>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</si>
  <si>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</si>
  <si>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</si>
  <si>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</si>
  <si>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</si>
  <si>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</si>
  <si>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</si>
  <si>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</si>
  <si>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</si>
  <si>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</si>
  <si>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</si>
  <si>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</si>
  <si>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</si>
  <si>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</si>
  <si>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</si>
  <si>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</si>
  <si>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</si>
  <si>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</si>
  <si>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</si>
  <si>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</si>
  <si>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</si>
  <si>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</si>
  <si>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</si>
  <si>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</si>
  <si>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</si>
  <si>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</si>
  <si>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</si>
  <si>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</si>
  <si>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</si>
  <si>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</si>
  <si>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</si>
  <si>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</si>
  <si>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</si>
  <si>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</si>
  <si>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</si>
  <si>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</si>
  <si>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</si>
  <si>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</si>
  <si>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</si>
  <si>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</si>
  <si>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</si>
  <si>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</si>
  <si>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</si>
  <si>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</si>
  <si>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</si>
  <si>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</si>
  <si>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</si>
  <si>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</si>
  <si>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</si>
  <si>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</si>
  <si>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</si>
  <si>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</si>
  <si>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</si>
  <si>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</si>
  <si>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</si>
  <si>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</si>
  <si>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</si>
  <si>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</si>
  <si>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</si>
  <si>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</si>
  <si>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</si>
  <si>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</si>
  <si>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</si>
  <si>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</si>
  <si>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</si>
  <si>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</si>
  <si>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</si>
  <si>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</si>
  <si>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</si>
  <si>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</si>
  <si>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</si>
  <si>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</si>
  <si>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</si>
  <si>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</si>
  <si>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</si>
  <si>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</si>
  <si>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</si>
  <si>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</si>
  <si>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</si>
  <si>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</si>
  <si>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</si>
  <si>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</si>
  <si>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</si>
  <si>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</si>
  <si>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</si>
  <si>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</si>
  <si>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</si>
  <si>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</si>
  <si>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</si>
  <si>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</si>
  <si>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</si>
  <si>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</si>
  <si>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</si>
  <si>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</si>
  <si>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</si>
  <si>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</si>
  <si>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</si>
  <si>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</si>
  <si>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</si>
  <si>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</si>
  <si>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</si>
  <si>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</si>
  <si>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</si>
  <si>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</si>
  <si>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</si>
  <si>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</si>
  <si>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</si>
  <si>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</si>
  <si>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</si>
  <si>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</si>
  <si>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</si>
  <si>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</si>
  <si>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</si>
  <si>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</si>
  <si>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</si>
  <si>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</si>
  <si>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</si>
  <si>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</si>
  <si>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</si>
  <si>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</si>
  <si>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</si>
  <si>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</si>
  <si>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</si>
  <si>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</si>
  <si>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</si>
  <si>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</si>
  <si>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</si>
  <si>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</si>
  <si>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</si>
  <si>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</si>
  <si>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</si>
  <si>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</si>
  <si>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</si>
  <si>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</si>
  <si>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</si>
  <si>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</si>
  <si>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</si>
  <si>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</si>
  <si>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</si>
  <si>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</si>
  <si>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</si>
  <si>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</si>
  <si>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</si>
  <si>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</si>
  <si>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</si>
  <si>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</si>
  <si>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</si>
  <si>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</si>
  <si>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</si>
  <si>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</si>
  <si>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</si>
  <si>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</si>
  <si>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</si>
  <si>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</si>
  <si>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</si>
  <si>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</si>
  <si>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</si>
  <si>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</si>
  <si>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</si>
  <si>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</si>
  <si>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</si>
  <si>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</si>
  <si>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</si>
  <si>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</si>
  <si>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</si>
  <si>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</si>
  <si>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</si>
  <si>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</si>
  <si>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</si>
  <si>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</si>
  <si>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</si>
  <si>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</si>
  <si>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</si>
  <si>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</si>
  <si>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</si>
  <si>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</si>
  <si>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</si>
  <si>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</si>
  <si>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</si>
  <si>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</si>
  <si>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</si>
  <si>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</si>
  <si>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</si>
  <si>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</si>
  <si>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</si>
  <si>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</si>
  <si>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</si>
  <si>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</si>
  <si>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</si>
  <si>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</si>
  <si>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</si>
  <si>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</si>
  <si>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</si>
  <si>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</si>
  <si>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</si>
  <si>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</si>
  <si>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</si>
  <si>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</si>
  <si>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</si>
  <si>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</si>
  <si>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</si>
  <si>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</si>
  <si>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</si>
  <si>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</si>
  <si>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</si>
  <si>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</si>
  <si>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</si>
  <si>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</si>
  <si>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</si>
  <si>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</si>
  <si>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</si>
  <si>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</si>
  <si>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</si>
  <si>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</si>
  <si>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</si>
  <si>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</si>
  <si>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</si>
  <si>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</si>
  <si>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</si>
  <si>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</si>
  <si>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</si>
  <si>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</si>
  <si>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</si>
  <si>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</si>
  <si>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</si>
  <si>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</si>
  <si>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</si>
  <si>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</si>
  <si>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</si>
  <si>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</si>
  <si>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</si>
  <si>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</si>
  <si>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</si>
  <si>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</si>
  <si>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</si>
  <si>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</si>
  <si>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</si>
  <si>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</si>
  <si>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</si>
  <si>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</si>
  <si>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</si>
  <si>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</si>
  <si>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</si>
  <si>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</si>
  <si>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</si>
  <si>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</si>
  <si>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</si>
  <si>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</si>
  <si>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</si>
  <si>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</si>
  <si>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</si>
  <si>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</si>
  <si>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</si>
  <si>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</si>
  <si>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</si>
  <si>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</si>
  <si>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</si>
  <si>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</si>
  <si>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</si>
  <si>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</si>
  <si>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</si>
  <si>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</si>
  <si>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</si>
  <si>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</si>
  <si>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</si>
  <si>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</si>
  <si>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</si>
  <si>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</si>
  <si>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</si>
  <si>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</si>
  <si>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</si>
  <si>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</si>
  <si>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</si>
  <si>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</si>
  <si>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</si>
  <si>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</si>
  <si>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</si>
  <si>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</si>
  <si>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</si>
  <si>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</si>
  <si>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</si>
  <si>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</si>
  <si>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</si>
  <si>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</si>
  <si>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</si>
  <si>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</si>
  <si>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</si>
  <si>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</si>
  <si>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</si>
  <si>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</si>
  <si>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</si>
  <si>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</si>
  <si>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</si>
  <si>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</si>
  <si>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</si>
  <si>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</si>
  <si>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</si>
  <si>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</si>
  <si>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</si>
  <si>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</si>
  <si>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</si>
  <si>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</si>
  <si>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</si>
  <si>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</si>
  <si>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</si>
  <si>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</si>
  <si>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</si>
  <si>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</si>
  <si>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</si>
  <si>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</si>
  <si>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</si>
  <si>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</si>
  <si>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</si>
  <si>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</si>
  <si>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</si>
  <si>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</si>
  <si>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</si>
  <si>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</si>
  <si>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</si>
  <si>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</si>
  <si>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</si>
  <si>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</si>
  <si>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</si>
  <si>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</si>
  <si>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</si>
  <si>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</si>
  <si>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</si>
  <si>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</si>
  <si>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</si>
  <si>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</si>
  <si>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</si>
  <si>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</si>
  <si>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</si>
  <si>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</si>
  <si>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</si>
  <si>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</si>
  <si>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</si>
  <si>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</si>
  <si>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</si>
  <si>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</si>
  <si>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</si>
  <si>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</si>
  <si>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</si>
  <si>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</si>
  <si>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</si>
  <si>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</si>
  <si>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</si>
  <si>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</si>
  <si>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</si>
  <si>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</si>
  <si>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</si>
  <si>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</si>
  <si>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</si>
  <si>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</si>
  <si>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</si>
  <si>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</si>
  <si>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</si>
  <si>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</si>
  <si>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</si>
  <si>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</si>
  <si>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</si>
  <si>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</si>
  <si>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</si>
  <si>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</si>
  <si>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</si>
  <si>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</si>
  <si>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</si>
  <si>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</si>
  <si>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</si>
  <si>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</si>
  <si>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</si>
  <si>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</si>
  <si>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</si>
  <si>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</si>
  <si>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</si>
  <si>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</si>
  <si>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</si>
  <si>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</si>
  <si>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</si>
  <si>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</si>
  <si>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</si>
  <si>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</si>
  <si>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</si>
  <si>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</si>
  <si>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</si>
  <si>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</si>
  <si>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</si>
  <si>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</si>
  <si>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</si>
  <si>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</si>
  <si>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</si>
  <si>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</si>
  <si>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</si>
  <si>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</si>
  <si>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</si>
  <si>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</si>
  <si>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</si>
  <si>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</si>
  <si>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</si>
  <si>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</si>
  <si>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</si>
  <si>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</si>
  <si>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</si>
  <si>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</si>
  <si>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</si>
  <si>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</si>
  <si>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</si>
  <si>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</si>
  <si>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</si>
  <si>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</si>
  <si>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</si>
  <si>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</si>
  <si>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</si>
  <si>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</si>
  <si>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</si>
  <si>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</si>
  <si>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</si>
  <si>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</si>
  <si>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</si>
  <si>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</si>
  <si>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</si>
  <si>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</si>
  <si>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</si>
  <si>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</si>
  <si>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</si>
  <si>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</si>
  <si>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</si>
  <si>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</si>
  <si>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</si>
  <si>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</si>
  <si>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</si>
  <si>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</si>
  <si>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</si>
  <si>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</si>
  <si>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</si>
  <si>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</si>
  <si>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</si>
  <si>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</si>
  <si>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</si>
  <si>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</si>
  <si>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</si>
  <si>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</si>
  <si>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</si>
  <si>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</si>
  <si>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</si>
  <si>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</si>
  <si>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</si>
  <si>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</si>
  <si>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</si>
  <si>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</si>
  <si>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</si>
  <si>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</si>
  <si>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</si>
  <si>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</si>
  <si>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</si>
  <si>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</si>
  <si>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</si>
  <si>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</si>
  <si>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</si>
  <si>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</si>
  <si>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</si>
  <si>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</si>
  <si>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</si>
  <si>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</si>
  <si>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</si>
  <si>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</si>
  <si>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</si>
  <si>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</si>
  <si>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</si>
  <si>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</si>
  <si>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</si>
  <si>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</si>
  <si>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</si>
  <si>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</si>
  <si>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</si>
  <si>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</si>
  <si>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</si>
  <si>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</si>
  <si>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</si>
  <si>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</si>
  <si>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</si>
  <si>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</si>
  <si>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</si>
  <si>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</si>
  <si>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</si>
  <si>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</si>
  <si>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</si>
  <si>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</si>
  <si>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</si>
  <si>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</si>
  <si>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</si>
  <si>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</si>
  <si>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</si>
  <si>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</si>
  <si>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</si>
  <si>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</si>
  <si>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</si>
  <si>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</si>
  <si>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</si>
  <si>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</si>
  <si>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</si>
  <si>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</si>
  <si>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</si>
  <si>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</si>
  <si>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</si>
  <si>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</si>
  <si>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</si>
  <si>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</si>
  <si>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</si>
  <si>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</si>
  <si>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</si>
  <si>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</si>
  <si>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</si>
  <si>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</si>
  <si>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</si>
  <si>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</si>
  <si>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</si>
  <si>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</si>
  <si>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</si>
  <si>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</si>
  <si>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</si>
  <si>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</si>
  <si>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</si>
  <si>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</si>
  <si>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</si>
  <si>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</si>
  <si>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</si>
  <si>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</si>
  <si>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</si>
  <si>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</si>
  <si>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</si>
  <si>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</si>
  <si>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</si>
  <si>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</si>
  <si>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</si>
  <si>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</si>
  <si>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</si>
  <si>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</si>
  <si>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</si>
  <si>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</si>
  <si>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</si>
  <si>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</si>
  <si>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</si>
  <si>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</si>
  <si>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</si>
  <si>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</si>
  <si>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</si>
  <si>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</si>
  <si>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</si>
  <si>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</si>
  <si>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</si>
  <si>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</si>
  <si>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</si>
  <si>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</si>
  <si>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</si>
  <si>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</si>
  <si>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</si>
  <si>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</si>
  <si>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</si>
  <si>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</si>
  <si>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</si>
  <si>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</si>
  <si>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</si>
  <si>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</si>
  <si>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</si>
  <si>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</si>
  <si>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</si>
  <si>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</si>
  <si>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</si>
  <si>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</si>
  <si>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</si>
  <si>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</si>
  <si>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</si>
  <si>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</si>
  <si>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</si>
  <si>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</si>
  <si>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</si>
  <si>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</si>
  <si>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</si>
  <si>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</si>
  <si>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</si>
  <si>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</si>
  <si>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</si>
  <si>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</si>
  <si>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</si>
  <si>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</si>
  <si>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</si>
  <si>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</si>
  <si>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</si>
  <si>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</si>
  <si>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</si>
  <si>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</si>
  <si>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</si>
  <si>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</si>
  <si>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</si>
  <si>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</si>
  <si>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</si>
  <si>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</si>
  <si>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</si>
  <si>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</si>
  <si>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</si>
  <si>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</si>
  <si>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</si>
  <si>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</si>
  <si>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</si>
  <si>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</si>
  <si>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</si>
  <si>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</si>
  <si>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</si>
  <si>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</si>
  <si>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</si>
  <si>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</si>
  <si>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</si>
  <si>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</si>
  <si>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</si>
  <si>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</si>
  <si>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</si>
  <si>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</si>
  <si>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</si>
  <si>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</si>
  <si>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</si>
  <si>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</si>
  <si>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</si>
  <si>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</si>
  <si>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</si>
  <si>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</si>
  <si>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</si>
  <si>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</si>
  <si>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</si>
  <si>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</si>
  <si>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</si>
  <si>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</si>
  <si>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</si>
  <si>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</si>
  <si>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</si>
  <si>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</si>
  <si>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</si>
  <si>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</si>
  <si>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</si>
  <si>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</si>
  <si>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</si>
  <si>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</si>
  <si>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</si>
  <si>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</si>
  <si>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</si>
  <si>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</si>
  <si>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</si>
  <si>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</si>
  <si>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</si>
  <si>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</si>
  <si>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</si>
  <si>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</si>
  <si>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</si>
  <si>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</si>
  <si>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</si>
  <si>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</si>
  <si>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</si>
  <si>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</si>
  <si>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</si>
  <si>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</si>
  <si>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</si>
  <si>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</si>
  <si>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</si>
  <si>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</si>
  <si>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</si>
  <si>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</si>
  <si>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</si>
  <si>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</si>
  <si>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</si>
  <si>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</si>
  <si>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</si>
  <si>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</si>
  <si>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</si>
  <si>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</si>
  <si>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</si>
  <si>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</si>
  <si>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</si>
  <si>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</si>
  <si>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</si>
  <si>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</si>
  <si>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</si>
  <si>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</si>
  <si>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</si>
  <si>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</si>
  <si>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</si>
  <si>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</si>
  <si>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</si>
  <si>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</si>
  <si>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</si>
  <si>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</si>
  <si>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</si>
  <si>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</si>
  <si>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</si>
  <si>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</si>
  <si>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</si>
  <si>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</si>
  <si>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</si>
  <si>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</si>
  <si>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</si>
  <si>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</si>
  <si>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</si>
  <si>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</si>
  <si>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</si>
  <si>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</si>
  <si>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</si>
  <si>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</si>
  <si>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</si>
  <si>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</si>
  <si>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</si>
  <si>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</si>
  <si>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</si>
  <si>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</si>
  <si>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</si>
  <si>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</si>
  <si>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</si>
  <si>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</si>
  <si>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</si>
  <si>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</si>
  <si>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</si>
  <si>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</si>
  <si>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</si>
  <si>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</si>
  <si>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</si>
  <si>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</si>
  <si>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</si>
  <si>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</si>
  <si>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</si>
  <si>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</si>
  <si>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</si>
  <si>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</si>
  <si>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</si>
  <si>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</si>
  <si>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</si>
  <si>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</si>
  <si>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</si>
  <si>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</si>
  <si>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</si>
  <si>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</si>
  <si>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</si>
  <si>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</si>
  <si>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</si>
  <si>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</si>
  <si>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</si>
  <si>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</si>
  <si>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</si>
  <si>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</si>
  <si>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</si>
  <si>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</si>
  <si>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</si>
  <si>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</si>
  <si>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</si>
  <si>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</si>
  <si>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</si>
  <si>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</si>
  <si>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</si>
  <si>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</si>
  <si>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</si>
  <si>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</si>
  <si>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</si>
  <si>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</si>
  <si>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</si>
  <si>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</si>
  <si>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</si>
  <si>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</si>
  <si>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</si>
  <si>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</si>
  <si>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</si>
  <si>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</si>
  <si>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</si>
  <si>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</si>
  <si>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</si>
  <si>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</si>
  <si>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</si>
  <si>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</si>
  <si>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</si>
  <si>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</si>
  <si>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</si>
  <si>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</si>
  <si>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</si>
  <si>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</si>
  <si>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</si>
  <si>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</si>
  <si>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</si>
  <si>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</si>
  <si>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</si>
  <si>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</si>
  <si>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</si>
  <si>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</si>
  <si>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</si>
  <si>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</si>
  <si>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</si>
  <si>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</si>
  <si>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</si>
  <si>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</si>
  <si>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</si>
  <si>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</si>
  <si>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</si>
  <si>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</si>
  <si>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</si>
  <si>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</si>
  <si>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</si>
  <si>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</si>
  <si>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</si>
  <si>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</si>
  <si>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</si>
  <si>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</si>
  <si>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</si>
  <si>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</si>
  <si>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</si>
  <si>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</si>
  <si>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</si>
  <si>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</si>
  <si>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</si>
  <si>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</si>
  <si>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</si>
  <si>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</si>
  <si>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</si>
  <si>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</si>
  <si>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</si>
  <si>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</si>
  <si>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</si>
  <si>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</si>
  <si>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</si>
  <si>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</si>
  <si>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</si>
  <si>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</si>
  <si>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</si>
  <si>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</si>
  <si>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</si>
  <si>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</si>
  <si>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</si>
  <si>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</si>
  <si>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</si>
  <si>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</si>
  <si>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</si>
  <si>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</si>
  <si>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</si>
  <si>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</si>
  <si>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</si>
  <si>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</si>
  <si>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</si>
  <si>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</si>
  <si>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</si>
  <si>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</si>
  <si>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</si>
  <si>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</si>
  <si>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</si>
  <si>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</si>
  <si>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</si>
  <si>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</si>
  <si>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</si>
  <si>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</si>
  <si>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</si>
  <si>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</si>
  <si>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</si>
  <si>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</si>
  <si>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</si>
  <si>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</si>
  <si>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</si>
  <si>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</si>
  <si>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</si>
  <si>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</si>
  <si>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</si>
  <si>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</si>
  <si>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</si>
  <si>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</si>
  <si>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</si>
  <si>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</si>
  <si>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</si>
  <si>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</si>
  <si>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</si>
  <si>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</si>
  <si>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</si>
  <si>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</si>
  <si>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</si>
  <si>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</si>
  <si>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</si>
  <si>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</si>
  <si>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</si>
  <si>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</si>
  <si>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</si>
  <si>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</si>
  <si>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</si>
  <si>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</si>
  <si>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</si>
  <si>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</si>
  <si>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</si>
  <si>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</si>
  <si>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</si>
  <si>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</si>
  <si>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</si>
  <si>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</si>
  <si>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</si>
  <si>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</si>
  <si>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</si>
  <si>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</si>
  <si>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</si>
  <si>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</si>
  <si>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</si>
  <si>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</si>
  <si>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</si>
  <si>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</si>
  <si>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</si>
  <si>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</si>
  <si>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</si>
  <si>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</si>
  <si>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</si>
  <si>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</si>
  <si>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</si>
  <si>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</si>
  <si>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</si>
  <si>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</si>
  <si>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</si>
  <si>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</si>
  <si>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</si>
  <si>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</si>
  <si>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</si>
  <si>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</si>
  <si>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</si>
  <si>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</si>
  <si>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</si>
  <si>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</si>
  <si>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</si>
  <si>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</si>
  <si>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</si>
  <si>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</si>
  <si>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</si>
  <si>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</si>
  <si>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</si>
  <si>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</si>
  <si>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</si>
  <si>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</si>
  <si>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</si>
  <si>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</si>
  <si>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</si>
  <si>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</si>
  <si>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</si>
  <si>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</si>
  <si>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</si>
  <si>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</si>
  <si>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</si>
  <si>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</si>
  <si>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</si>
  <si>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</si>
  <si>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</si>
  <si>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</si>
  <si>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</si>
  <si>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</si>
  <si>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</si>
  <si>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</si>
  <si>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</si>
  <si>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</si>
  <si>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</si>
  <si>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</si>
  <si>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</si>
  <si>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</si>
  <si>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</si>
  <si>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</si>
  <si>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</si>
  <si>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</si>
  <si>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</si>
  <si>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</si>
  <si>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</si>
  <si>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</si>
  <si>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</si>
  <si>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</si>
  <si>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</si>
  <si>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</si>
  <si>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</si>
  <si>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</si>
  <si>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</si>
  <si>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</si>
  <si>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</si>
  <si>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</si>
  <si>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</si>
  <si>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</si>
  <si>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</si>
  <si>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</si>
  <si>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</si>
  <si>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</si>
  <si>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</si>
  <si>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</si>
  <si>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</si>
  <si>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</si>
  <si>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</si>
  <si>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</si>
  <si>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</si>
  <si>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</si>
  <si>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</si>
  <si>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</si>
  <si>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</si>
  <si>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</si>
  <si>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</si>
  <si>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</si>
  <si>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</si>
  <si>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</si>
  <si>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</si>
  <si>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</si>
  <si>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</si>
  <si>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</si>
  <si>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</si>
  <si>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</si>
  <si>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</si>
  <si>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</si>
  <si>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</si>
  <si>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</si>
  <si>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</si>
  <si>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</si>
  <si>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</si>
  <si>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</si>
  <si>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</si>
  <si>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</si>
  <si>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</si>
  <si>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</si>
  <si>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</si>
  <si>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</si>
  <si>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</si>
  <si>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</si>
  <si>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</si>
  <si>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</si>
  <si>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</si>
  <si>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</si>
  <si>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</si>
  <si>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</si>
  <si>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</si>
  <si>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</si>
  <si>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</si>
  <si>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</si>
  <si>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</si>
  <si>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</si>
  <si>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</si>
  <si>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</si>
  <si>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</si>
  <si>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</si>
  <si>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</si>
  <si>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</si>
  <si>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</si>
  <si>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</si>
  <si>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</si>
  <si>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</si>
  <si>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</si>
  <si>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</si>
  <si>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</si>
  <si>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</si>
  <si>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</si>
  <si>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</si>
  <si>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</si>
  <si>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</si>
  <si>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</si>
  <si>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</si>
  <si>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</si>
  <si>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</si>
  <si>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</si>
  <si>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</si>
  <si>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</si>
  <si>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</si>
  <si>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</si>
  <si>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</si>
  <si>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</si>
  <si>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</si>
  <si>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</si>
  <si>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</si>
  <si>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</si>
  <si>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</si>
  <si>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</si>
  <si>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</si>
  <si>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</si>
  <si>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</si>
  <si>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</si>
  <si>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</si>
  <si>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</si>
  <si>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</si>
  <si>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</si>
  <si>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</si>
  <si>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</si>
  <si>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</si>
  <si>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</si>
  <si>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</si>
  <si>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</si>
  <si>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</si>
  <si>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</si>
  <si>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</si>
  <si>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</si>
  <si>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</si>
  <si>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</si>
  <si>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</si>
  <si>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</si>
  <si>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</si>
  <si>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</si>
  <si>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</si>
  <si>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</si>
  <si>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</si>
  <si>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</si>
  <si>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</si>
  <si>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</si>
  <si>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</si>
  <si>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</si>
  <si>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</si>
  <si>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</si>
  <si>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</si>
  <si>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</si>
  <si>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</si>
  <si>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</si>
  <si>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</si>
  <si>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</si>
  <si>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</si>
  <si>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</si>
  <si>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</si>
  <si>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</si>
  <si>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</si>
  <si>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</si>
  <si>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</si>
  <si>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</si>
  <si>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</si>
  <si>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</si>
  <si>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</si>
  <si>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</si>
  <si>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</si>
  <si>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</si>
  <si>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</si>
  <si>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</si>
  <si>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</si>
  <si>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</si>
  <si>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</si>
  <si>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</si>
  <si>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</si>
  <si>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</si>
  <si>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</si>
  <si>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</si>
  <si>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</si>
  <si>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</si>
  <si>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</si>
  <si>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</si>
  <si>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</si>
  <si>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</si>
  <si>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</si>
  <si>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</si>
  <si>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</si>
  <si>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</si>
  <si>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</si>
  <si>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</si>
  <si>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</si>
  <si>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</si>
  <si>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</si>
  <si>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</si>
  <si>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</si>
  <si>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</si>
  <si>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</si>
  <si>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</si>
  <si>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</si>
  <si>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</si>
  <si>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</si>
  <si>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</si>
  <si>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</si>
  <si>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</si>
  <si>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</si>
  <si>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</si>
  <si>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</si>
  <si>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</si>
  <si>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</si>
  <si>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</si>
  <si>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</si>
  <si>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</si>
  <si>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</si>
  <si>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</si>
  <si>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</si>
  <si>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</si>
  <si>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</si>
  <si>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</si>
  <si>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</si>
  <si>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</si>
  <si>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</si>
  <si>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</si>
  <si>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</si>
  <si>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</si>
  <si>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</si>
  <si>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</si>
  <si>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</si>
  <si>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</si>
  <si>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</si>
  <si>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</si>
  <si>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</si>
  <si>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</si>
  <si>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</si>
  <si>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</si>
  <si>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</si>
  <si>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</si>
  <si>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</si>
  <si>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</si>
  <si>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</si>
  <si>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</si>
  <si>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</si>
  <si>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</si>
  <si>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</si>
  <si>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</si>
  <si>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</si>
  <si>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</si>
  <si>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</si>
  <si>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</si>
  <si>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</si>
  <si>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</si>
  <si>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</si>
  <si>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</si>
  <si>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</si>
  <si>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</si>
  <si>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</si>
  <si>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</si>
  <si>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</si>
  <si>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</si>
  <si>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</si>
  <si>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</si>
  <si>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</si>
  <si>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</si>
  <si>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</si>
  <si>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</si>
  <si>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</si>
  <si>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</si>
  <si>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</si>
  <si>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</si>
  <si>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</si>
  <si>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</si>
  <si>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</si>
  <si>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</si>
  <si>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</si>
  <si>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</si>
  <si>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</si>
  <si>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</si>
  <si>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</si>
  <si>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</si>
  <si>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</si>
  <si>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</si>
  <si>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</si>
  <si>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</si>
  <si>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</si>
  <si>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</si>
  <si>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</si>
  <si>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</si>
  <si>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</si>
  <si>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</si>
  <si>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</si>
  <si>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</si>
  <si>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</si>
  <si>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</si>
  <si>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</si>
  <si>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</si>
  <si>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</si>
  <si>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</si>
  <si>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</si>
  <si>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</si>
  <si>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</si>
  <si>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</si>
  <si>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</si>
  <si>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</si>
  <si>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</si>
  <si>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</si>
  <si>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</si>
  <si>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</si>
  <si>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</si>
  <si>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</si>
  <si>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</si>
  <si>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</si>
  <si>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</si>
  <si>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</si>
  <si>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</si>
  <si>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</si>
  <si>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</si>
  <si>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</si>
  <si>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</si>
  <si>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</si>
  <si>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</si>
  <si>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</si>
  <si>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</si>
  <si>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</si>
  <si>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</si>
  <si>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</si>
  <si>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</si>
  <si>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</si>
  <si>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</si>
  <si>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</si>
  <si>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</si>
  <si>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</si>
  <si>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</si>
  <si>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</si>
  <si>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</si>
  <si>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</si>
  <si>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</si>
  <si>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</si>
  <si>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</si>
  <si>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</si>
  <si>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</si>
  <si>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</si>
  <si>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</si>
  <si>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</si>
  <si>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</si>
  <si>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</si>
  <si>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</si>
  <si>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</si>
  <si>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</si>
  <si>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</si>
  <si>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</si>
  <si>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</si>
  <si>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</si>
  <si>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</si>
  <si>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</si>
  <si>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</si>
  <si>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</si>
  <si>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</si>
  <si>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</si>
  <si>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</si>
  <si>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</si>
  <si>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</si>
  <si>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</si>
  <si>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</si>
  <si>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</si>
  <si>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</si>
  <si>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</si>
  <si>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</si>
  <si>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</si>
  <si>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</si>
  <si>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</si>
  <si>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</si>
  <si>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</si>
  <si>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</si>
  <si>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</si>
  <si>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</si>
  <si>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</si>
  <si>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</si>
  <si>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</si>
  <si>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</si>
  <si>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</si>
  <si>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</si>
  <si>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</si>
  <si>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</si>
  <si>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</si>
  <si>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</si>
  <si>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</si>
  <si>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</si>
  <si>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</si>
  <si>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</si>
  <si>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</si>
  <si>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</si>
  <si>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</si>
  <si>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</si>
  <si>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</si>
  <si>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</si>
  <si>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</si>
  <si>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</si>
  <si>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</si>
  <si>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</si>
  <si>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</si>
  <si>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</si>
  <si>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</si>
  <si>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</si>
  <si>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</si>
  <si>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</si>
  <si>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</si>
  <si>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</si>
  <si>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</si>
  <si>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</si>
  <si>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</si>
  <si>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</si>
  <si>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</si>
  <si>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</si>
  <si>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</si>
  <si>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</si>
  <si>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</si>
  <si>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</si>
  <si>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</si>
  <si>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</si>
  <si>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</si>
  <si>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</si>
  <si>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</si>
  <si>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</si>
  <si>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</si>
  <si>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</si>
  <si>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</si>
  <si>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</si>
  <si>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</si>
  <si>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</si>
  <si>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</si>
  <si>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</si>
  <si>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</si>
  <si>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</si>
  <si>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</si>
  <si>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</si>
  <si>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</si>
  <si>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</si>
  <si>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</si>
  <si>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</si>
  <si>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</si>
  <si>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</si>
  <si>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</si>
  <si>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</si>
  <si>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</si>
  <si>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</si>
  <si>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</si>
  <si>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</si>
  <si>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</si>
  <si>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</si>
  <si>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</si>
  <si>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</si>
  <si>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</si>
  <si>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</si>
  <si>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</si>
  <si>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</si>
  <si>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</si>
  <si>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</si>
  <si>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</si>
  <si>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</si>
  <si>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</si>
  <si>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</si>
  <si>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</si>
  <si>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</si>
  <si>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</si>
  <si>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</si>
  <si>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</si>
  <si>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</si>
  <si>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</si>
  <si>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</si>
  <si>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</si>
  <si>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</si>
  <si>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</si>
  <si>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</si>
  <si>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</si>
  <si>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</si>
  <si>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</si>
  <si>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</si>
  <si>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</si>
  <si>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</si>
  <si>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</si>
  <si>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</si>
  <si>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</si>
  <si>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</si>
  <si>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</si>
  <si>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</si>
  <si>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</si>
  <si>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</si>
  <si>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</si>
  <si>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</si>
  <si>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</si>
  <si>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</si>
  <si>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</si>
  <si>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</si>
  <si>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</si>
  <si>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</si>
  <si>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</si>
  <si>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</si>
  <si>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</si>
  <si>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</si>
  <si>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</si>
  <si>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</si>
  <si>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</si>
  <si>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</si>
  <si>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</si>
  <si>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</si>
  <si>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</si>
  <si>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</si>
  <si>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</si>
  <si>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</si>
  <si>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</si>
  <si>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</si>
  <si>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</si>
  <si>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</si>
  <si>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</si>
  <si>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</si>
  <si>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</si>
  <si>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</si>
  <si>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</si>
  <si>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</si>
  <si>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</si>
  <si>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</si>
  <si>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</si>
  <si>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</si>
  <si>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</si>
  <si>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</si>
  <si>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</si>
  <si>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</si>
  <si>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</si>
  <si>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</si>
  <si>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</si>
  <si>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</si>
  <si>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</si>
  <si>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</si>
  <si>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</si>
  <si>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</si>
  <si>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</si>
  <si>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</si>
  <si>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</si>
  <si>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</si>
  <si>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</si>
  <si>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</si>
  <si>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</si>
  <si>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</si>
  <si>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</si>
  <si>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</si>
  <si>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</si>
  <si>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</si>
  <si>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</si>
  <si>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</si>
  <si>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</si>
  <si>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</si>
  <si>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</si>
  <si>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</si>
  <si>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</si>
  <si>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</si>
  <si>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</si>
  <si>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</si>
  <si>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</si>
  <si>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</si>
  <si>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</si>
  <si>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</si>
  <si>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</si>
  <si>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</si>
  <si>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</si>
  <si>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</si>
  <si>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</si>
  <si>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</si>
  <si>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</si>
  <si>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</si>
  <si>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</si>
  <si>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</si>
  <si>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</si>
  <si>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</si>
  <si>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</si>
  <si>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</si>
  <si>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</si>
  <si>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</si>
  <si>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</si>
  <si>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</si>
  <si>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</si>
  <si>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</si>
  <si>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</si>
  <si>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</si>
  <si>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</si>
  <si>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</si>
  <si>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</si>
  <si>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</si>
  <si>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</si>
  <si>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</si>
  <si>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</si>
  <si>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</si>
  <si>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</si>
  <si>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</si>
  <si>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</si>
  <si>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</si>
  <si>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</si>
  <si>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</si>
  <si>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</si>
  <si>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</si>
  <si>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</si>
  <si>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</si>
  <si>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</si>
  <si>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</si>
  <si>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</si>
  <si>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</si>
  <si>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</si>
  <si>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</si>
  <si>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</si>
  <si>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</si>
  <si>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</si>
  <si>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</si>
  <si>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</si>
  <si>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</si>
  <si>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</si>
  <si>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</si>
  <si>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</si>
  <si>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</si>
  <si>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</si>
  <si>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</si>
  <si>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</si>
  <si>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</si>
  <si>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</si>
  <si>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</si>
  <si>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</si>
  <si>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</si>
  <si>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</si>
  <si>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</si>
  <si>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</si>
  <si>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</si>
  <si>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</si>
  <si>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</si>
  <si>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</si>
  <si>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</si>
  <si>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</si>
  <si>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</si>
  <si>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</si>
  <si>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</si>
  <si>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</si>
  <si>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</si>
  <si>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</si>
  <si>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</si>
  <si>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</si>
  <si>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</si>
  <si>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</si>
  <si>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</si>
  <si>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</si>
  <si>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</si>
  <si>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</si>
  <si>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</si>
  <si>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</si>
  <si>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</si>
  <si>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</si>
  <si>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</si>
  <si>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</si>
  <si>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</si>
  <si>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</si>
  <si>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</si>
  <si>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</si>
  <si>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</si>
  <si>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</si>
  <si>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</si>
  <si>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</si>
  <si>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</si>
  <si>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</si>
  <si>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</si>
  <si>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</si>
  <si>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</si>
  <si>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</si>
  <si>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</si>
  <si>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</si>
  <si>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</si>
  <si>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</si>
  <si>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</si>
  <si>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</si>
  <si>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</si>
  <si>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</si>
  <si>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</si>
  <si>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</si>
  <si>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</si>
  <si>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</si>
  <si>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</si>
  <si>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</si>
  <si>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</si>
  <si>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</si>
  <si>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</si>
  <si>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</si>
  <si>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</si>
  <si>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</si>
  <si>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</si>
  <si>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</si>
  <si>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</si>
  <si>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</si>
  <si>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</si>
  <si>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</si>
  <si>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</si>
  <si>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</si>
  <si>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</si>
  <si>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</si>
  <si>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</si>
  <si>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</si>
  <si>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</si>
  <si>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</si>
  <si>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</si>
  <si>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</si>
  <si>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</si>
  <si>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</si>
  <si>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</si>
  <si>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</si>
  <si>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</si>
  <si>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</si>
  <si>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</si>
  <si>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</si>
  <si>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</si>
  <si>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</si>
  <si>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</si>
  <si>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</si>
  <si>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</si>
  <si>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</si>
  <si>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</si>
  <si>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</si>
  <si>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</si>
  <si>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</si>
  <si>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</si>
  <si>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</si>
  <si>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</si>
  <si>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</si>
  <si>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</si>
  <si>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</si>
  <si>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</si>
  <si>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</si>
  <si>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</si>
  <si>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</si>
  <si>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</si>
  <si>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</si>
  <si>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</si>
  <si>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</si>
  <si>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</si>
  <si>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</si>
  <si>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</si>
  <si>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</si>
  <si>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</si>
  <si>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</si>
  <si>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</si>
  <si>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</si>
  <si>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</si>
  <si>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</si>
  <si>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</si>
  <si>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</si>
  <si>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</si>
  <si>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</si>
  <si>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</si>
  <si>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</si>
  <si>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</si>
  <si>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</si>
  <si>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</si>
  <si>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</si>
  <si>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</si>
  <si>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</si>
  <si>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</si>
  <si>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</si>
  <si>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</si>
  <si>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</si>
  <si>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</si>
  <si>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</si>
  <si>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</si>
  <si>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</si>
  <si>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</si>
  <si>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</si>
  <si>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</si>
  <si>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</si>
  <si>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</si>
  <si>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</si>
  <si>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</si>
  <si>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</si>
  <si>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</si>
  <si>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</si>
  <si>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</si>
  <si>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</si>
  <si>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</si>
  <si>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</si>
  <si>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</si>
  <si>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</si>
  <si>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</si>
  <si>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</si>
  <si>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</si>
  <si>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</si>
  <si>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</si>
  <si>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</si>
  <si>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</si>
  <si>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</si>
  <si>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</si>
  <si>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</si>
  <si>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</si>
  <si>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</si>
  <si>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</si>
  <si>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</si>
  <si>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</si>
  <si>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</si>
  <si>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</si>
  <si>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</si>
  <si>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</si>
  <si>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</si>
  <si>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</si>
  <si>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</si>
  <si>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</si>
  <si>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</si>
  <si>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</si>
  <si>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</si>
  <si>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</si>
  <si>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</si>
  <si>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</si>
  <si>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</si>
  <si>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</si>
  <si>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</si>
  <si>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</si>
  <si>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</si>
  <si>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</si>
  <si>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</si>
  <si>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</si>
  <si>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</si>
  <si>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</si>
  <si>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</si>
  <si>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</si>
  <si>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</si>
  <si>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</si>
  <si>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</si>
  <si>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</si>
  <si>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</si>
  <si>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</si>
  <si>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</si>
  <si>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</si>
  <si>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</si>
  <si>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</si>
  <si>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</si>
  <si>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</si>
  <si>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</si>
  <si>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</si>
  <si>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</si>
  <si>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</si>
  <si>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</si>
  <si>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</si>
  <si>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</si>
  <si>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</si>
  <si>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</si>
  <si>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</si>
  <si>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</si>
  <si>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</si>
  <si>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</si>
  <si>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</si>
  <si>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</si>
  <si>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</si>
  <si>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</si>
  <si>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</si>
  <si>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</si>
  <si>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</si>
  <si>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</si>
  <si>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</si>
  <si>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</si>
  <si>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</si>
  <si>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</si>
  <si>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</si>
  <si>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</si>
  <si>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</si>
  <si>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</si>
  <si>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</si>
  <si>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</si>
  <si>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</si>
  <si>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</si>
  <si>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</si>
  <si>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</si>
  <si>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</si>
  <si>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</si>
  <si>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</si>
  <si>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</si>
  <si>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</si>
  <si>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</si>
  <si>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</si>
  <si>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</si>
  <si>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</si>
  <si>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</si>
  <si>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</si>
  <si>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</si>
  <si>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</si>
  <si>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</si>
  <si>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</si>
  <si>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</si>
  <si>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</si>
  <si>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</si>
  <si>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</si>
  <si>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</si>
  <si>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</si>
  <si>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</si>
  <si>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</si>
  <si>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</si>
  <si>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</si>
  <si>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</si>
  <si>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</si>
  <si>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</si>
  <si>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</si>
  <si>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</si>
  <si>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</si>
  <si>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</si>
  <si>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</si>
  <si>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</si>
  <si>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</si>
  <si>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</si>
  <si>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</si>
  <si>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</si>
  <si>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</si>
  <si>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</si>
  <si>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</si>
  <si>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</si>
  <si>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</si>
  <si>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</si>
  <si>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</si>
  <si>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</si>
  <si>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</si>
  <si>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</si>
  <si>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</si>
  <si>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</si>
  <si>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</si>
  <si>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</si>
  <si>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</si>
  <si>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</si>
  <si>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</si>
  <si>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</si>
  <si>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</si>
  <si>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</si>
  <si>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</si>
  <si>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</si>
  <si>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</si>
  <si>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</si>
  <si>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</si>
  <si>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</si>
  <si>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</si>
  <si>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</si>
  <si>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</si>
  <si>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</si>
  <si>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</si>
  <si>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</si>
  <si>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</si>
  <si>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</si>
  <si>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</si>
  <si>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</si>
  <si>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</si>
  <si>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</si>
  <si>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</si>
  <si>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</si>
  <si>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</si>
  <si>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</si>
  <si>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</si>
  <si>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</si>
  <si>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</si>
  <si>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</si>
  <si>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</si>
  <si>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</si>
  <si>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</si>
  <si>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</si>
  <si>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</si>
  <si>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</si>
  <si>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</si>
  <si>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</si>
  <si>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</si>
  <si>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</si>
  <si>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</si>
  <si>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</si>
  <si>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</si>
  <si>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</si>
  <si>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</si>
  <si>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</si>
  <si>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</si>
  <si>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</si>
  <si>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</si>
  <si>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</si>
  <si>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</si>
  <si>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</si>
  <si>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</si>
  <si>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</si>
  <si>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</si>
  <si>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</si>
  <si>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</si>
  <si>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</si>
  <si>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</si>
  <si>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</si>
  <si>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</si>
  <si>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</si>
  <si>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</si>
  <si>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</si>
  <si>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</si>
  <si>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</si>
  <si>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</si>
  <si>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</si>
  <si>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</si>
  <si>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</si>
  <si>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</si>
  <si>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</si>
  <si>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</si>
  <si>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</si>
  <si>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</si>
  <si>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</si>
  <si>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</si>
  <si>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</si>
  <si>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</si>
  <si>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</si>
  <si>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</si>
  <si>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</si>
  <si>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</si>
  <si>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</si>
  <si>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</si>
  <si>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</si>
  <si>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</si>
  <si>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</si>
  <si>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</si>
  <si>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</si>
  <si>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</si>
  <si>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</si>
  <si>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</si>
  <si>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</si>
  <si>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</si>
  <si>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</si>
  <si>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</si>
  <si>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</si>
  <si>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</si>
  <si>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</si>
  <si>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</si>
  <si>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</si>
  <si>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</si>
  <si>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</si>
  <si>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</si>
  <si>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</si>
  <si>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</si>
  <si>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</si>
  <si>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</si>
  <si>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</si>
  <si>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</si>
  <si>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</si>
  <si>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</si>
  <si>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</si>
  <si>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</si>
  <si>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</si>
  <si>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</si>
  <si>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</si>
  <si>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</si>
  <si>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</si>
  <si>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</si>
  <si>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</si>
  <si>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</si>
  <si>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</si>
  <si>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</si>
  <si>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</si>
  <si>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</si>
  <si>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</si>
  <si>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</si>
  <si>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</si>
  <si>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</si>
  <si>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</si>
  <si>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</si>
  <si>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</si>
  <si>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</si>
  <si>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</si>
  <si>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</si>
  <si>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</si>
  <si>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</si>
  <si>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</si>
  <si>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</si>
  <si>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</si>
  <si>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</si>
  <si>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</si>
  <si>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</si>
  <si>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</si>
  <si>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</si>
  <si>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</si>
  <si>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</si>
  <si>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</si>
  <si>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</si>
  <si>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</si>
  <si>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</si>
  <si>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</si>
  <si>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</si>
  <si>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</si>
  <si>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</si>
  <si>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</si>
  <si>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</si>
  <si>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</si>
  <si>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</si>
  <si>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</si>
  <si>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</si>
  <si>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</si>
  <si>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</si>
  <si>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</si>
  <si>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</si>
  <si>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</si>
  <si>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</si>
  <si>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</si>
  <si>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</si>
  <si>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</si>
  <si>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</si>
  <si>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</si>
  <si>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</si>
  <si>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</si>
  <si>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</si>
  <si>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</si>
  <si>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</si>
  <si>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</si>
  <si>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</si>
  <si>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</si>
  <si>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</si>
  <si>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</si>
  <si>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</si>
  <si>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</si>
  <si>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</si>
  <si>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</si>
  <si>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</si>
  <si>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</si>
  <si>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</si>
  <si>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</si>
  <si>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</si>
  <si>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</si>
  <si>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</si>
  <si>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</si>
  <si>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</si>
  <si>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</si>
  <si>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</si>
  <si>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</si>
  <si>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</si>
  <si>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</si>
  <si>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</si>
  <si>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</si>
  <si>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</si>
  <si>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</si>
  <si>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</si>
  <si>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</si>
  <si>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</si>
  <si>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</si>
  <si>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</si>
  <si>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</si>
  <si>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</si>
  <si>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</si>
  <si>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</si>
  <si>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</si>
  <si>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</si>
  <si>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</si>
  <si>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</si>
  <si>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</si>
  <si>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</si>
  <si>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</si>
  <si>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</si>
  <si>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</si>
  <si>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</si>
  <si>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</si>
  <si>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</si>
  <si>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</si>
  <si>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</si>
  <si>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</si>
  <si>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</si>
  <si>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</si>
  <si>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</si>
  <si>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</si>
  <si>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</si>
  <si>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</si>
  <si>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</si>
  <si>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</si>
  <si>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</si>
  <si>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</si>
  <si>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</si>
  <si>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</si>
  <si>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</si>
  <si>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</si>
  <si>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</si>
  <si>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</si>
  <si>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</si>
  <si>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</si>
  <si>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</si>
  <si>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</si>
  <si>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</si>
  <si>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</si>
  <si>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</si>
  <si>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</si>
  <si>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</si>
  <si>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</si>
  <si>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</si>
  <si>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</si>
  <si>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</si>
  <si>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</si>
  <si>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</si>
  <si>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</si>
  <si>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</si>
  <si>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</si>
  <si>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</si>
  <si>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</si>
  <si>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</si>
  <si>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</si>
  <si>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</si>
  <si>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</si>
  <si>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</si>
  <si>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</si>
  <si>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</si>
  <si>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</si>
  <si>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</si>
  <si>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</si>
  <si>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</si>
  <si>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</si>
  <si>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</si>
  <si>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</si>
  <si>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</si>
  <si>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</si>
  <si>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</si>
  <si>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</si>
  <si>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</si>
  <si>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</si>
  <si>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</si>
  <si>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</si>
  <si>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</si>
  <si>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</si>
  <si>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</si>
  <si>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</si>
  <si>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</si>
  <si>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</si>
  <si>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</si>
  <si>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</si>
  <si>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</si>
  <si>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</si>
  <si>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</si>
  <si>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</si>
  <si>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</si>
  <si>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</si>
  <si>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</si>
  <si>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</si>
  <si>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</si>
  <si>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</si>
  <si>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</si>
  <si>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</si>
  <si>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</si>
  <si>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</si>
  <si>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</si>
  <si>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</si>
  <si>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</si>
  <si>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</si>
  <si>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</si>
  <si>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</si>
  <si>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</si>
  <si>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</si>
  <si>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</si>
  <si>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</si>
  <si>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</si>
  <si>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</si>
  <si>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</si>
  <si>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</si>
  <si>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</si>
  <si>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</si>
  <si>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</si>
  <si>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</si>
  <si>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</si>
  <si>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</si>
  <si>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</si>
  <si>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</si>
  <si>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</si>
  <si>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</si>
  <si>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</si>
  <si>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</si>
  <si>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</si>
  <si>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</si>
  <si>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</si>
  <si>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</si>
  <si>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</si>
  <si>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</si>
  <si>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</si>
  <si>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</si>
  <si>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</si>
  <si>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</si>
  <si>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</si>
  <si>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</si>
  <si>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</si>
  <si>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</si>
  <si>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</si>
  <si>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</si>
  <si>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</si>
  <si>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</si>
  <si>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</si>
  <si>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</si>
  <si>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</si>
  <si>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</si>
  <si>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</si>
  <si>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</si>
  <si>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</si>
  <si>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</si>
  <si>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</si>
  <si>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</si>
  <si>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</si>
  <si>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</si>
  <si>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</si>
  <si>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</si>
  <si>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</si>
  <si>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</si>
  <si>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</si>
  <si>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</si>
  <si>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</si>
  <si>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</si>
  <si>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</si>
  <si>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</si>
  <si>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</si>
  <si>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</si>
  <si>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</si>
  <si>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</si>
  <si>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</si>
  <si>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</si>
  <si>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</si>
  <si>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</si>
  <si>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</si>
  <si>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</si>
  <si>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</si>
  <si>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</si>
  <si>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</si>
  <si>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</si>
  <si>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</si>
  <si>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</si>
  <si>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</si>
  <si>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</si>
  <si>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</si>
  <si>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</si>
  <si>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</si>
  <si>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</si>
  <si>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</si>
  <si>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</si>
  <si>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</si>
  <si>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</si>
  <si>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</si>
  <si>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</si>
  <si>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</si>
  <si>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</si>
  <si>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</si>
  <si>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</si>
  <si>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</si>
  <si>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</si>
  <si>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</si>
  <si>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</si>
  <si>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</si>
  <si>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</si>
  <si>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</si>
  <si>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</si>
  <si>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</si>
  <si>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</si>
  <si>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</si>
  <si>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</si>
  <si>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</si>
  <si>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</si>
  <si>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</si>
  <si>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</si>
  <si>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</si>
  <si>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</si>
  <si>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</si>
  <si>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</si>
  <si>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</si>
  <si>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</si>
  <si>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</si>
  <si>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</si>
  <si>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</si>
  <si>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</si>
  <si>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</si>
  <si>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</si>
  <si>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</si>
  <si>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</si>
  <si>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</si>
  <si>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</si>
  <si>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</si>
  <si>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</si>
  <si>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</si>
  <si>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</si>
  <si>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</si>
  <si>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</si>
  <si>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</si>
  <si>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</si>
  <si>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</si>
  <si>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</si>
  <si>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</si>
  <si>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</si>
  <si>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</si>
  <si>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</si>
  <si>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</si>
  <si>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</si>
  <si>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</si>
  <si>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</si>
  <si>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</si>
  <si>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</si>
  <si>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</si>
  <si>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</si>
  <si>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</si>
  <si>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</si>
  <si>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</si>
  <si>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</si>
  <si>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</si>
  <si>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</si>
  <si>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</si>
  <si>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</si>
  <si>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</si>
  <si>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</si>
  <si>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</si>
  <si>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</si>
  <si>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</si>
  <si>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</si>
  <si>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</si>
  <si>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</si>
  <si>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</si>
  <si>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</si>
  <si>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</si>
  <si>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</si>
  <si>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</si>
  <si>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</si>
  <si>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</si>
  <si>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</si>
  <si>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</si>
  <si>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</si>
  <si>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</si>
  <si>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</si>
  <si>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</si>
  <si>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</si>
  <si>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</si>
  <si>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</si>
  <si>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</si>
  <si>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</si>
  <si>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</si>
  <si>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</si>
  <si>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</si>
  <si>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</si>
  <si>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</si>
  <si>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</si>
  <si>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</si>
  <si>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</si>
  <si>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</si>
  <si>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</si>
  <si>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</si>
  <si>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</si>
  <si>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</si>
  <si>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</si>
  <si>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</si>
  <si>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</si>
  <si>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</si>
  <si>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</si>
  <si>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</si>
  <si>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</si>
  <si>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</si>
  <si>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</si>
  <si>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</si>
  <si>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</si>
  <si>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</si>
  <si>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</si>
  <si>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</si>
  <si>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</si>
  <si>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</si>
  <si>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</si>
  <si>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</si>
  <si>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</si>
  <si>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</si>
  <si>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</si>
  <si>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</si>
  <si>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</si>
  <si>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</si>
  <si>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</si>
  <si>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</si>
  <si>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</si>
  <si>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</si>
  <si>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</si>
  <si>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</si>
  <si>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</si>
  <si>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</si>
  <si>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</si>
  <si>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</si>
  <si>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</si>
  <si>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</si>
  <si>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</si>
  <si>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</si>
  <si>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</si>
  <si>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</si>
  <si>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</si>
  <si>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</si>
  <si>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</si>
  <si>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</si>
  <si>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</si>
  <si>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</si>
  <si>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</si>
  <si>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</si>
  <si>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</si>
  <si>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</si>
  <si>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</si>
  <si>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</si>
  <si>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</si>
  <si>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</si>
  <si>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</si>
  <si>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</si>
  <si>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</si>
  <si>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</si>
  <si>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</si>
  <si>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</si>
  <si>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</si>
  <si>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</si>
  <si>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</si>
  <si>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</si>
  <si>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</si>
  <si>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</si>
  <si>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</si>
  <si>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</si>
  <si>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</si>
  <si>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</si>
  <si>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</si>
  <si>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</si>
  <si>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</si>
  <si>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</si>
  <si>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</si>
  <si>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</si>
  <si>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</si>
  <si>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</si>
  <si>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</si>
  <si>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</si>
  <si>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</si>
  <si>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</si>
  <si>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</si>
  <si>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</si>
  <si>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</si>
  <si>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</si>
  <si>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</si>
  <si>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</si>
  <si>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</si>
  <si>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</si>
  <si>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</si>
  <si>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</si>
  <si>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</si>
  <si>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</si>
  <si>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</si>
  <si>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</si>
  <si>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</si>
  <si>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</si>
  <si>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</si>
  <si>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</si>
  <si>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</si>
  <si>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</si>
  <si>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</si>
  <si>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</si>
  <si>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</si>
  <si>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</si>
  <si>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</si>
  <si>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</si>
  <si>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</si>
  <si>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</si>
  <si>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</si>
  <si>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</si>
  <si>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</si>
  <si>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</si>
  <si>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</si>
  <si>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</si>
  <si>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</si>
  <si>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</si>
  <si>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</si>
  <si>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</si>
  <si>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</si>
  <si>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</si>
  <si>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</si>
  <si>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</si>
  <si>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</si>
  <si>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</si>
  <si>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</si>
  <si>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</si>
  <si>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</si>
  <si>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</si>
  <si>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</si>
  <si>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</si>
  <si>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</si>
  <si>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</si>
  <si>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</si>
  <si>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</si>
  <si>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</si>
  <si>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</si>
  <si>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</si>
  <si>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</si>
  <si>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</si>
  <si>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</si>
  <si>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</si>
  <si>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</si>
  <si>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</si>
  <si>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</si>
  <si>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</si>
  <si>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</si>
  <si>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</si>
  <si>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</si>
  <si>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</si>
  <si>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</si>
  <si>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</si>
  <si>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</si>
  <si>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</si>
  <si>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</si>
  <si>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</si>
  <si>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</si>
  <si>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</si>
  <si>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</si>
  <si>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</si>
  <si>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</si>
  <si>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</si>
  <si>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</si>
  <si>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</si>
  <si>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</si>
  <si>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</si>
  <si>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</si>
  <si>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</si>
  <si>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</si>
  <si>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</si>
  <si>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</si>
  <si>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</si>
  <si>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</si>
  <si>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</si>
  <si>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</si>
  <si>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</si>
  <si>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</si>
  <si>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</si>
  <si>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</si>
  <si>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</si>
  <si>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</si>
  <si>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</si>
  <si>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</si>
  <si>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</si>
  <si>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</si>
  <si>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</si>
  <si>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</si>
  <si>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</si>
  <si>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</si>
  <si>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</si>
  <si>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</si>
  <si>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</si>
  <si>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</si>
  <si>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</si>
  <si>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</si>
  <si>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</si>
  <si>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</si>
  <si>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</si>
  <si>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</si>
  <si>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</si>
  <si>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</si>
  <si>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</si>
  <si>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</si>
  <si>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</si>
  <si>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</si>
  <si>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</si>
  <si>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</si>
  <si>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</si>
  <si>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</si>
  <si>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</si>
  <si>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</si>
  <si>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</si>
  <si>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</si>
  <si>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</si>
  <si>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</si>
  <si>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</si>
  <si>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</si>
  <si>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</si>
  <si>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</si>
  <si>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</si>
  <si>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</si>
  <si>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</si>
  <si>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</si>
  <si>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</si>
  <si>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</si>
  <si>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</si>
  <si>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</si>
  <si>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</si>
  <si>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</si>
  <si>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</si>
  <si>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</si>
  <si>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</si>
  <si>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</si>
  <si>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</si>
  <si>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</si>
  <si>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</si>
  <si>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</si>
  <si>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</si>
  <si>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</si>
  <si>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</si>
  <si>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</si>
  <si>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</si>
  <si>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</si>
  <si>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</si>
  <si>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</si>
  <si>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</si>
  <si>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</si>
  <si>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</si>
  <si>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</si>
  <si>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</si>
  <si>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</si>
  <si>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</si>
  <si>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</si>
  <si>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</si>
  <si>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</si>
  <si>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</si>
  <si>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</si>
  <si>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</si>
  <si>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</si>
  <si>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</si>
  <si>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</si>
  <si>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</si>
  <si>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</si>
  <si>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</si>
  <si>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</si>
  <si>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</si>
  <si>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</si>
  <si>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</si>
  <si>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</si>
  <si>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</si>
  <si>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</si>
  <si>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</si>
  <si>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</si>
  <si>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</si>
  <si>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</si>
  <si>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</si>
  <si>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</si>
  <si>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</si>
  <si>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</si>
  <si>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</si>
  <si>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</si>
  <si>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</si>
  <si>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</si>
  <si>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</si>
  <si>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</si>
  <si>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</si>
  <si>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</si>
  <si>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</si>
  <si>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</si>
  <si>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</si>
  <si>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</si>
  <si>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</si>
  <si>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</si>
  <si>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</si>
  <si>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</si>
  <si>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</si>
  <si>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</si>
  <si>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</si>
  <si>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</si>
  <si>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</si>
  <si>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</si>
  <si>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</si>
  <si>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</si>
  <si>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</si>
  <si>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</si>
  <si>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</si>
  <si>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</si>
  <si>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</si>
  <si>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</si>
  <si>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</si>
  <si>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</si>
  <si>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</si>
  <si>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</si>
  <si>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</si>
  <si>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</si>
  <si>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</si>
  <si>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</si>
  <si>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</si>
  <si>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</si>
  <si>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</si>
  <si>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</si>
  <si>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</si>
  <si>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</si>
  <si>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</si>
  <si>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</si>
  <si>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</si>
  <si>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</si>
  <si>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</si>
  <si>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</si>
  <si>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</si>
  <si>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</si>
  <si>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</si>
  <si>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</si>
  <si>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</si>
  <si>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</si>
  <si>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</si>
  <si>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</si>
  <si>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</si>
  <si>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</si>
  <si>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</si>
  <si>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</si>
  <si>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</si>
  <si>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</si>
  <si>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</si>
  <si>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</si>
  <si>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</si>
  <si>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</si>
  <si>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</si>
  <si>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</si>
  <si>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</si>
  <si>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</si>
  <si>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</si>
  <si>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</si>
  <si>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</si>
  <si>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</si>
  <si>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</si>
  <si>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</si>
  <si>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</si>
  <si>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</si>
  <si>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</si>
  <si>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</si>
  <si>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</si>
  <si>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</si>
  <si>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</si>
  <si>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</si>
  <si>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</si>
  <si>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</si>
  <si>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</si>
  <si>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</si>
  <si>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</si>
  <si>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</si>
  <si>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</si>
  <si>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</si>
  <si>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</si>
  <si>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</si>
  <si>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</si>
  <si>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</si>
  <si>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</si>
  <si>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</si>
  <si>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</si>
  <si>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</si>
  <si>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</si>
  <si>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</si>
  <si>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</si>
  <si>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</si>
  <si>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</si>
  <si>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</si>
  <si>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</si>
  <si>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</si>
  <si>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</si>
  <si>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</si>
  <si>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</si>
  <si>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</si>
  <si>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</si>
  <si>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</si>
  <si>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</si>
  <si>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</si>
  <si>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</si>
  <si>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</si>
  <si>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</si>
  <si>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</si>
  <si>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</si>
  <si>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</si>
  <si>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</si>
  <si>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</si>
  <si>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</si>
  <si>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</si>
  <si>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</si>
  <si>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</si>
  <si>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</si>
  <si>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</si>
  <si>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</si>
  <si>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</si>
  <si>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</si>
  <si>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</si>
  <si>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</si>
  <si>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</si>
  <si>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</si>
  <si>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</si>
  <si>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</si>
  <si>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</si>
  <si>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</si>
  <si>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</si>
  <si>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</si>
  <si>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</si>
  <si>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</si>
  <si>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</si>
  <si>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</si>
  <si>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</si>
  <si>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</si>
  <si>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</si>
  <si>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</si>
  <si>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</si>
  <si>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</si>
  <si>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</si>
  <si>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</si>
  <si>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</si>
  <si>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</si>
  <si>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</si>
  <si>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</si>
  <si>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</si>
  <si>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</si>
  <si>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</si>
  <si>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</si>
  <si>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</si>
  <si>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</si>
  <si>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</si>
  <si>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</si>
  <si>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</si>
  <si>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</si>
  <si>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</si>
  <si>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</si>
  <si>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</si>
  <si>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</si>
  <si>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</si>
  <si>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</si>
  <si>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</si>
  <si>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</si>
  <si>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</si>
  <si>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</si>
  <si>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</si>
  <si>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</si>
  <si>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</si>
  <si>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</si>
  <si>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</si>
  <si>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</si>
  <si>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</si>
  <si>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</si>
  <si>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</si>
  <si>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</si>
  <si>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</si>
  <si>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</si>
  <si>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</si>
  <si>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</si>
  <si>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</si>
  <si>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</si>
  <si>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</si>
  <si>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</si>
  <si>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</si>
  <si>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</si>
  <si>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</si>
  <si>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</si>
  <si>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</si>
  <si>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</si>
  <si>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</si>
  <si>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</si>
  <si>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</si>
  <si>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</si>
  <si>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</si>
  <si>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</si>
  <si>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</si>
  <si>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</si>
  <si>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</si>
  <si>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</si>
  <si>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</si>
  <si>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</si>
  <si>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</si>
  <si>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</si>
  <si>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</si>
  <si>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</si>
  <si>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</si>
  <si>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</si>
  <si>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</si>
  <si>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</si>
  <si>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</si>
  <si>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</si>
  <si>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</si>
  <si>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</si>
  <si>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</si>
  <si>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</si>
  <si>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</si>
  <si>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</si>
  <si>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</si>
  <si>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</si>
  <si>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</si>
  <si>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</si>
  <si>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</si>
  <si>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</si>
  <si>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</si>
  <si>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</si>
  <si>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</si>
  <si>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</si>
  <si>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</si>
  <si>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</si>
  <si>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</si>
  <si>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</si>
  <si>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</si>
  <si>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</si>
  <si>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</si>
  <si>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</si>
  <si>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</si>
  <si>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</si>
  <si>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</si>
  <si>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</si>
  <si>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</si>
  <si>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</si>
  <si>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</si>
  <si>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</si>
  <si>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</si>
  <si>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</si>
  <si>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</si>
  <si>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</si>
  <si>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</si>
  <si>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</si>
  <si>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</si>
  <si>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</si>
  <si>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</si>
  <si>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</si>
  <si>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</si>
  <si>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</si>
  <si>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</si>
  <si>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</si>
  <si>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</si>
  <si>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</si>
  <si>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</si>
  <si>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</si>
  <si>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</si>
  <si>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</si>
  <si>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</si>
  <si>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</si>
  <si>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</si>
  <si>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</si>
  <si>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</si>
  <si>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</si>
  <si>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</si>
  <si>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</si>
  <si>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</si>
  <si>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</si>
  <si>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</si>
  <si>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</si>
  <si>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</si>
  <si>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</si>
  <si>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</si>
  <si>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</si>
  <si>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</si>
  <si>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</si>
  <si>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</si>
  <si>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</si>
  <si>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</si>
  <si>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</si>
  <si>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</si>
  <si>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</si>
  <si>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</si>
  <si>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</si>
  <si>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</si>
  <si>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</si>
  <si>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</si>
  <si>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</si>
  <si>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</si>
  <si>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</si>
  <si>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</si>
  <si>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</si>
  <si>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</si>
  <si>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</si>
  <si>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</si>
  <si>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</si>
  <si>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</si>
  <si>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</si>
  <si>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</si>
  <si>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</si>
  <si>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</si>
  <si>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</si>
  <si>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</si>
  <si>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</si>
  <si>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</si>
  <si>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</si>
  <si>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</si>
  <si>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</si>
  <si>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</si>
  <si>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</si>
  <si>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</si>
  <si>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</si>
  <si>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</si>
  <si>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</si>
  <si>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</si>
  <si>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</si>
  <si>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</si>
  <si>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</si>
  <si>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</si>
  <si>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</si>
  <si>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</si>
  <si>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</si>
  <si>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</si>
  <si>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</si>
  <si>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</si>
  <si>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</si>
  <si>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</si>
  <si>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</si>
  <si>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</si>
  <si>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</si>
  <si>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</si>
  <si>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</si>
  <si>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</si>
  <si>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</si>
  <si>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</si>
  <si>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</si>
  <si>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</si>
  <si>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</si>
  <si>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</si>
  <si>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</si>
  <si>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</si>
  <si>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</si>
  <si>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</si>
  <si>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</si>
  <si>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</si>
  <si>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</si>
  <si>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</si>
  <si>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</si>
  <si>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</si>
  <si>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</si>
  <si>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</si>
  <si>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</si>
  <si>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</si>
  <si>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</si>
  <si>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</si>
  <si>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</si>
  <si>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</si>
  <si>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</si>
  <si>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</si>
  <si>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</si>
  <si>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</si>
  <si>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</si>
  <si>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</si>
  <si>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</si>
  <si>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</si>
  <si>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</si>
  <si>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</si>
  <si>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</si>
  <si>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</si>
  <si>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</si>
  <si>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</si>
  <si>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</si>
  <si>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</si>
  <si>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</si>
  <si>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</si>
  <si>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</si>
  <si>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</si>
  <si>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</si>
  <si>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</si>
  <si>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</si>
  <si>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</si>
  <si>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</si>
  <si>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</si>
  <si>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</si>
  <si>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</si>
  <si>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</si>
  <si>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</si>
  <si>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</si>
  <si>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</si>
  <si>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</si>
  <si>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</si>
  <si>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</si>
  <si>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</si>
  <si>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</si>
  <si>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</si>
  <si>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</si>
  <si>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</si>
  <si>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</si>
  <si>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</si>
  <si>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</si>
  <si>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</si>
  <si>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</si>
  <si>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</si>
  <si>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</si>
  <si>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</si>
  <si>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</si>
  <si>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</si>
  <si>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</si>
  <si>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</si>
  <si>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</si>
  <si>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</si>
  <si>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</si>
  <si>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</si>
  <si>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</si>
  <si>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</si>
  <si>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</si>
  <si>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</si>
  <si>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</si>
  <si>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</si>
  <si>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</si>
  <si>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</si>
  <si>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</si>
  <si>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</si>
  <si>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</si>
  <si>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</si>
  <si>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</si>
  <si>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</si>
  <si>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</si>
  <si>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</si>
  <si>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</si>
  <si>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</si>
  <si>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</si>
  <si>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</si>
  <si>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</si>
  <si>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</si>
  <si>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</si>
  <si>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</si>
  <si>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</si>
  <si>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</si>
  <si>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</si>
  <si>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</si>
  <si>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</si>
  <si>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</si>
  <si>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</si>
  <si>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</si>
  <si>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</si>
  <si>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</si>
  <si>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</si>
  <si>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</si>
  <si>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</si>
  <si>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</si>
  <si>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</si>
  <si>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</si>
  <si>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</si>
  <si>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</si>
  <si>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</si>
  <si>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</si>
  <si>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</si>
  <si>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</si>
  <si>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</si>
  <si>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</si>
  <si>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</si>
  <si>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</si>
  <si>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</si>
  <si>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</si>
  <si>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</si>
  <si>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</si>
  <si>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</si>
  <si>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</si>
  <si>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</si>
  <si>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</si>
  <si>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</si>
  <si>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</si>
  <si>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</si>
  <si>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</si>
  <si>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</si>
  <si>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</si>
  <si>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</si>
  <si>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</si>
  <si>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</si>
  <si>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</si>
  <si>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</si>
  <si>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</si>
  <si>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</si>
  <si>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</si>
  <si>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</si>
  <si>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</si>
  <si>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</si>
  <si>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</si>
  <si>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</si>
  <si>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</si>
  <si>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</si>
  <si>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</si>
  <si>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</si>
  <si>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</si>
  <si>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</si>
  <si>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</si>
  <si>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</si>
  <si>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</si>
  <si>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</si>
  <si>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</si>
  <si>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</si>
  <si>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</si>
  <si>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</si>
  <si>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</si>
  <si>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</si>
  <si>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</si>
  <si>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</si>
  <si>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</si>
  <si>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</si>
  <si>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</si>
  <si>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</si>
  <si>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</si>
  <si>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</si>
  <si>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</si>
  <si>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</si>
  <si>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</si>
  <si>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</si>
  <si>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</si>
  <si>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</si>
  <si>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</si>
  <si>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</si>
  <si>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</si>
  <si>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</si>
  <si>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</si>
  <si>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</si>
  <si>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</si>
  <si>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</si>
  <si>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</si>
  <si>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</si>
  <si>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</si>
  <si>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</si>
  <si>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</si>
  <si>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</si>
  <si>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</si>
  <si>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</si>
  <si>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</si>
  <si>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</si>
  <si>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</si>
  <si>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</si>
  <si>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</si>
  <si>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</si>
  <si>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</si>
  <si>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</si>
  <si>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</si>
  <si>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</si>
  <si>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</si>
  <si>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</si>
  <si>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</si>
  <si>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</si>
  <si>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</si>
  <si>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</si>
  <si>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</si>
  <si>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</si>
  <si>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</si>
  <si>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</si>
  <si>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</si>
  <si>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</si>
  <si>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</si>
  <si>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</si>
  <si>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</si>
  <si>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</si>
  <si>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</si>
  <si>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</si>
  <si>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</si>
  <si>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</si>
  <si>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</si>
  <si>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</si>
  <si>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</si>
  <si>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</si>
  <si>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</si>
  <si>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</si>
  <si>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</si>
  <si>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</si>
  <si>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</si>
  <si>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</si>
  <si>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</si>
  <si>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</si>
  <si>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</si>
  <si>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</si>
  <si>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</si>
  <si>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</si>
  <si>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</si>
  <si>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</si>
  <si>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</si>
  <si>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</si>
  <si>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</si>
  <si>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</si>
  <si>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</si>
  <si>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</si>
  <si>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</si>
  <si>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</si>
  <si>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</si>
  <si>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</si>
  <si>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</si>
  <si>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</si>
  <si>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</si>
  <si>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</si>
  <si>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</si>
  <si>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</si>
  <si>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</si>
  <si>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</si>
  <si>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</si>
  <si>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</si>
  <si>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</si>
  <si>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</si>
  <si>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</si>
  <si>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</si>
  <si>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</si>
  <si>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</si>
  <si>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</si>
  <si>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</si>
  <si>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</si>
  <si>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</si>
  <si>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</si>
  <si>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</si>
  <si>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</si>
  <si>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</si>
  <si>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</si>
  <si>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</si>
  <si>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</si>
  <si>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</si>
  <si>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</si>
  <si>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</si>
  <si>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</si>
  <si>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</si>
  <si>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</si>
  <si>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</si>
  <si>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</si>
  <si>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</si>
  <si>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</si>
  <si>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</si>
  <si>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</si>
  <si>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</si>
  <si>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</si>
  <si>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</si>
  <si>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</si>
  <si>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</si>
  <si>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</si>
  <si>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</si>
  <si>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</si>
  <si>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</si>
  <si>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</si>
  <si>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</si>
  <si>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</si>
  <si>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</si>
  <si>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</si>
  <si>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</si>
  <si>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</si>
  <si>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</si>
  <si>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</si>
  <si>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</si>
  <si>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</si>
  <si>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</si>
  <si>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</si>
  <si>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</si>
  <si>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</si>
  <si>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</si>
  <si>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</si>
  <si>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</si>
  <si>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</si>
  <si>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</si>
  <si>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</si>
  <si>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</si>
  <si>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</si>
  <si>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</si>
  <si>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</si>
  <si>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</si>
  <si>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</si>
  <si>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</si>
  <si>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</si>
  <si>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</si>
  <si>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</si>
  <si>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</si>
  <si>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</si>
  <si>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</si>
  <si>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</si>
  <si>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</si>
  <si>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</si>
  <si>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</si>
  <si>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</si>
  <si>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</si>
  <si>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</si>
  <si>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</si>
  <si>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</si>
  <si>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</si>
  <si>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</si>
  <si>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</si>
  <si>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</si>
  <si>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</si>
  <si>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</si>
  <si>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</si>
  <si>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</si>
  <si>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</si>
  <si>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</si>
  <si>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</si>
  <si>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</si>
  <si>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</si>
  <si>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</si>
  <si>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</si>
  <si>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</si>
  <si>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</si>
  <si>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</si>
  <si>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</si>
  <si>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</si>
  <si>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</si>
  <si>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</si>
  <si>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</si>
  <si>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</si>
  <si>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</si>
  <si>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</si>
  <si>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</si>
  <si>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</si>
  <si>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</si>
  <si>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</si>
  <si>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</si>
  <si>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</si>
  <si>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</si>
  <si>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</si>
  <si>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</si>
  <si>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</si>
  <si>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</si>
  <si>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</si>
  <si>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</si>
  <si>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</si>
  <si>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</si>
  <si>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</si>
  <si>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</si>
  <si>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</si>
  <si>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</si>
  <si>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</si>
  <si>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</si>
  <si>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</si>
  <si>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</si>
  <si>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</si>
  <si>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</si>
  <si>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</si>
  <si>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</si>
  <si>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</si>
  <si>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</si>
  <si>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</si>
  <si>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</si>
  <si>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</si>
  <si>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</si>
  <si>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</si>
  <si>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</si>
  <si>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</si>
  <si>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</si>
  <si>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</si>
  <si>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Restored by PG</t>
  </si>
  <si>
    <t>PCM-20251115-00000310</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</si>
  <si>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</si>
  <si>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</si>
  <si>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</si>
  <si>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</si>
  <si>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</si>
  <si>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</si>
  <si>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NO PCM</t>
  </si>
  <si>
    <t xml:space="preserve">Heavy rain in area and team on the way to saving HUB site </t>
  </si>
  <si>
    <t>PCM-20251115-00000207</t>
  </si>
  <si>
    <t xml:space="preserve">night access issue / USF area team will check morning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</si>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</sst>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313.17269247685181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 ca="1" si="0">IFERROR(NOW()-F3,"")</f>
        <v>45976.121118402778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ref="G4:G35" ca="1" si="1">IFERROR(NOW()-F4,"")</f>
        <v>45976.121118402778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45976.121118402778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45976.121118402778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45976.121118402778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45976.121118402778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45976.121118402778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45976.121118402778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45976.121118402778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45976.121118402778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45976.121118402778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45976.121118402778</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45976.121118402778</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45976.121118402778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45976.121118402778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45976.121118402778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45976.121118402778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45976.121118402778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45976.121118402778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45976.121118402778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45976.121118402778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45976.121118402778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45976.121118402778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45976.121118402778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45976.121118402778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45976.121118402778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45976.121118402778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45976.121118402778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45976.121118402778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45976.121118402778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45976.121118402778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45976.121118402778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45976.121118402778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45976.121118402778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45976.121118402778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45976.121118402778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45976.121118402778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45976.121118402778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45976.121118402778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45976.121118402778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45976.121118402778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45976.121118402778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45976.121118402778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45976.121118402778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45976.121118402778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45976.121118402778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45976.121118402778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45976.121118402778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45976.121118402778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45976.121118402778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45976.121118402778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45976.121118402778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45976.121118402778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45976.121118402778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45976.121118402778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45976.121118402778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45976.121118402778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45976.121118402778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45976.121118402778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45976.121118402778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45976.121118402778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45976.121118402778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45976.121118402778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45976.121118402778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45976.121118402778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45976.121118402778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45976.121118402778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45976.121118402778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45976.121118402778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45976.121118402778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45976.121118402778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45976.121118402778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45976.121118402778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45976.121118402778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45976.121118402778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45976.121118402778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45976.121118402778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45976.121118402778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45976.121118402778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45976.121118402778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45976.121118402778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45976.121118402778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45976.121118402778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45976.121118402778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45976.121118402778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45976.121118402778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45976.121118402778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45976.121118402778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45976.121118402778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45976.121118402778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45976.121118402778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45976.121118402778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45976.121118402778</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151.12128067130107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7.0354513889469672E-2</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45976.121118402778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45976.121118402778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45976.121118402778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45976.121118402778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45976.121118402778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45976.121118402778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45976.121118402778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45976.121118402778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45976.121118402778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45976.121118402778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45976.121118402778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45976.121118402778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45976.121118402778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45976.121118402778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45976.121118402778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45976.121118402778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45976.121118402778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45976.121118402778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45976.121118402778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45976.121118402778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45976.121118402778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45976.121118402778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45976.121118402778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45976.121118402778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45976.121118402778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45976.121118402778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45976.121118402778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45976.121118402778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45976.121118402778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45976.121118402778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45976.121118402778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45976.121118402778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45976.121118402778</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c r="D2" s="18" t="s">
        <v>18418</v>
      </c>
      <c r="E2" s="18"/>
      <c r="F2" s="22"/>
      <c r="G2" s="21">
        <f t="shared" ref="G2:G52" ca="1" si="0">IFERROR(NOW()-F2,"-")</f>
        <v>45976.121118634263</v>
      </c>
      <c r="H2" s="22"/>
      <c r="I2" s="19" t="str">
        <f>IFERROR(VLOOKUP(D2,DB!A:F,6,0),"")</f>
        <v>SCECO+STB</v>
      </c>
      <c r="J2" s="18" t="str">
        <f>IFERROR(VLOOKUP(D2,DB!A:G,7,0),"")</f>
        <v>Good</v>
      </c>
      <c r="K2" s="45"/>
      <c r="L2" s="23" t="str">
        <f>IFERROR(VLOOKUP(D2,DB!A:I,9,0),"")</f>
        <v>Latis</v>
      </c>
    </row>
    <row r="3" spans="1:13" ht="15" customHeight="1">
      <c r="A3" s="19"/>
      <c r="B3" s="61" t="str">
        <f>IFERROR(VLOOKUP(D3,DB!A:K,11,0),"")</f>
        <v/>
      </c>
      <c r="C3" s="18"/>
      <c r="D3" s="18"/>
      <c r="E3" s="18"/>
      <c r="F3" s="20"/>
      <c r="G3" s="21">
        <f t="shared" ca="1" si="0"/>
        <v>45976.121118634263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45976.121118634263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45976.121118634263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45976.121118634263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45976.121118634263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45976.121118634263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45976.121118634263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45976.121118634263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45976.121118634263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45976.121118634263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45976.121118634263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45976.121118634263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45976.121118634263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45976.121118634263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45976.121118634263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45976.121118634263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45976.121118634263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45976.121118634263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45976.121118634263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45976.121118634263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45976.121118634263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45976.121118634263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45976.121118634263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45976.121118634263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45976.121118634263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45976.121118634263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45976.121118634263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45976.121118634263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45976.121118634263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45976.121118634263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45976.121118634263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45976.121118634263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45976.121118634263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45976.121118634263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45976.121118634263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45976.121118634263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45976.121118634263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45976.121118634263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45976.121118634263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45976.121118634263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45976.121118634263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45976.121118634263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45976.121118634263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45976.121118634263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45976.121118634263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45976.121118634263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45976.121118634263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45976.121118634263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45976.121118634263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45976.121118634263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45976.121118634263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45976.121118634263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45976.121118634263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45976.121118634263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45976.121118634263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45976.121118634263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45976.121118634263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45976.121118634263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45976.121118634263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45976.121118634263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45976.121118634263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45976.121118634263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45976.121118634263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45976.121118634263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45976.121118634263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45976.121118634263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45976.121118634263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45976.121118634263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45976.121118634263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45976.121118634263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45976.121118634263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45976.121118634263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45976.121118634263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45976.121118634263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45976.121118634263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45976.121118634263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45976.121118634263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45976.121118634263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45976.121118634263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45976.121118634263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45976.121118634263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45976.121118634263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45976.121118634263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45976.121118634263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45976.121118634263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45976.121118634263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45976.121118634263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45976.121118634263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45976.121118634263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45976.121118634263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45976.121118634263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45976.121118634263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45976.121118634263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45976.121118634263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45976.121118634263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45976.121118634263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45976.121118634263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45976.121118634263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45976.121118634263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45976.121118634263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45976.121118634263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45976.121118634263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45976.121118634263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45976.121118634263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45976.121118634263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45976.121118634263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45976.121118634263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45976.121118634263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45976.121118634263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45976.121118634263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45976.121118634263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45976.121118634263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45976.121118634263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45976.121118634263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45976.121118634263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45976.121118634263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45976.121118634263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45976.121118634263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45976.121118634263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45976.121118634263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45976.121118634263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45976.121118634263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45976.121118634263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45976.121118634263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45976.121118634263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45976.121118634263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45976.121118634263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45976.121118634263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45976.121118634263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45976.121118634263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45976.121118634263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45976.121118634263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45976.121118634263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45976.121118634263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45976.121118634263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45976.121118634263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45976.121118634263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45976.121118634263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45976.121118634263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45976.121118634263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45976.121118634263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45976.121118634263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45976.121118634263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45976.121118634263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45976.121118634263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45976.121118634263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45976.121118634263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45976.121118634263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45976.121118634263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45976.121118634263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45976.121118634263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45976.121118634263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45976.121118634263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45976.121118634263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45976.121118634263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45976.121118634263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45976.121118634263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45976.121118634263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45976.121118634263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45976.121118634263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45976.121118634263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45976.121118634263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45976.121118634263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45976.121118634263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45976.121118634263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45976.121118634263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45976.121118634263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45976.121118634263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45976.121118634263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45976.121118634263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45976.121118634263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45976.121118634263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45976.121118634263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45976.121118634263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45976.121118634263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45976.121118634263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45976.121118634263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45976.121118634263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45976.121118634263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45976.121118634263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45976.121118634263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45976.121118634263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45976.121118634263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45976.121118634263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45976.121118634263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45976.121118634263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45976.121118634263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45976.121118634263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45976.121118634263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45976.121118634263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45976.121118634263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45976.121118634263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45976.121118634263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45976.121118634263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45976.121118634263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45976.121118634263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45976.121118634263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45976.121118634263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45976.121118634263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45976.121118634263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45976.121118634263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45976.121118634263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45976.121118634263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45976.121118634263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45976.121118634263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45976.121118634263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45976.121118634263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45976.121118634263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45976.121118634263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45976.121118634263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45976.121118634263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45976.121118634263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45976.121118634263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45976.121118634263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45976.121118634263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45976.121118634263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45976.121118634263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45976.121118634263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45976.121118634263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45976.121118634263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45976.121118634263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45976.121118634263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45976.121118634263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45976.121118634263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45976.121118634263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45976.121118634263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45976.121118634263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45976.121118634263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45976.121118634263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45976.121118634263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45976.121118634263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45976.121118634263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45976.121118634263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45976.121118634263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45976.121118634263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45976.121118634263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45976.121118634263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45976.121118634263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45976.121118634263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45976.121118634263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45976.121118634263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45976.121118634263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45976.121118634263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45976.121118634263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45976.121118634263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45976.121118634263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45976.121118634263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45976.121118634263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45976.121118634263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45976.121118634263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45976.121118634263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45976.121118634263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45976.121118634263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45976.121118634263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45976.121118634263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45976.121118634263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45976.121118634263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45976.121118634263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45976.121118634263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45976.121118634263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45976.121118634263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45976.121118634263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45976.121118634263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45976.121118634263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45976.121118634263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45976.121118634263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45976.121118634263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45976.121118634263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45976.121118634263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45976.121118634263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45976.121118634263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45976.121118634263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45976.121118634263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45976.121118634263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45976.121118634263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45976.121118634263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45976.121118634263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45976.121118634263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45976.121118634263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45976.121118634263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45976.121118634263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45976.121118634263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45976.121118634263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45976.121118634263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45976.121118634263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45976.121118634263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45976.121118634263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45976.121118634263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45976.121118634263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45976.121118634263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45976.121118634263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45976.121118634263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45976.121118634263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45976.121118634263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45976.121118634263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45976.121118634263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45976.121118634263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45976.121118634263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45976.121118634263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45976.121118634263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45976.121118634263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45976.121118634263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45976.121118634263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45976.121118634263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45976.121118634263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45976.121118634263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45976.121118634263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45976.121118634263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45976.121118634263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45976.121118634263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45976.121118634263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45976.121118634263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45976.121118634263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45976.121118634263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45976.121118634263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45976.121118634263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45976.121118634263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45976.121118634263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45976.121118634263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45976.121118634263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45976.121118634263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45976.121118634263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45976.121118634263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45976.121118634263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45976.121118634263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45976.121118634263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45976.121118634263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45976.121118634263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45976.121118634263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45976.121118634263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45976.121118634263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45976.121118634263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45976.121118634263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45976.121118634263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45976.121118634263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45976.121118634263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45976.121118634263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45976.121118634263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45976.121118634263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45976.121118634263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45976.121118634263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45976.121118634263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45976.121118634263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45976.121118634263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45976.121118634263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45976.121118634263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45976.121118634263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45976.121118634263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45976.121118634263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45976.121118634263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45976.121118634263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45976.121118634263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45976.121118634263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45976.121118634263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45976.121118634263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45976.121118634263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45976.121118634263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45976.121118634263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45976.121118634263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45976.121118634263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45976.121118634263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45976.121118634263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45976.121118634263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45976.121118634263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45976.121118634263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45976.121118634263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45976.121118634263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45976.121118634263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45976.121118634263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45976.121118634263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45976.121118634263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45976.121118634263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45976.121118634263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45976.121118634263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45976.121118634263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45976.121118634263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45976.121118634263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45976.121118634263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45976.121118634263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45976.121118634263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45976.121118634263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45976.121118634263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45976.121118634263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45976.121118634263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45976.121118634263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45976.121118634263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45976.121118634263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45976.121118634263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45976.121118634263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45976.121118634263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45976.121118634263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45976.121118634263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45976.121118634263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45976.121118634263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45976.121118634263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45976.121118634263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45976.121118634263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45976.121118634263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45976.121118634263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45976.121118634263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45976.121118634263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45976.121118634263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45976.121118634263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45976.121118634263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45976.121118634263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45976.121118634263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45976.121118634263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45976.121118634263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45976.121118634263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45976.121118634263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45976.121118634263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45976.121118634263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45976.121118634263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45976.121118634263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45976.121118634263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45976.121118634263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45976.121118634263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45976.121118634263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45976.121118634263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45976.121118634263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45976.121118634263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45976.121118634263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45976.121118634263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45976.121118634263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45976.121118634263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45976.121118634263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45976.121118634263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45976.121118634263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45976.121118634263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45976.121118634263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45976.121118634263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45976.121118634263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45976.121118634263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45976.121118634263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45976.121118634263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45976.121118634263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45976.121118634263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45976.121118634263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45976.121118634263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45976.121118634263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45976.121118634263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45976.121118634263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45976.121118634263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45976.121118634263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45976.121118634263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45976.121118634263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45976.121118634263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45976.121118634263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45976.121118634263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45976.121118634263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45976.121118634263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45976.121118634263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45976.121118634263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45976.121118634263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45976.121118634263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45976.121118634263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45976.121118634263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45976.121118634263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45976.121118634263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45976.121118634263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45976.121118634263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45976.121118634263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45976.121118634263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45976.121118634263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45976.121118634263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45976.121118634263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45976.121118634263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45976.121118634263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45976.121118634263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45976.121118634263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45976.121118634263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45976.121118634263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45976.121118634263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45976.121118634263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45976.121118634263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45976.121118634263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45976.121118634263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45976.121118634263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45976.121118634263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45976.121118634263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45976.121118634263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45976.121118634263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45976.121118634263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45976.121118634263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45976.121118634263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45976.121118634263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45976.121118634263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45976.121118634263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45976.121118634263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45976.121118634263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45976.121118634263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45976.121118634263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45976.121118634263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45976.121118634263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45976.121118634263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45976.121118634263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45976.121118634263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45976.121118634263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45976.121118634263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45976.121118634263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45976.121118634263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45976.121118634263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45976.121118634263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45976.121118634263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45976.121118634263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45976.121118634263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45976.121118634263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45976.121118634263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45976.121118634263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45976.121118634263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45976.121118634263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45976.121118634263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45976.121118634263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45976.121118634263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45976.121118634263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45976.121118634263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45976.121118634263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45976.121118634263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45976.121118634263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45976.121118634263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45976.121118634263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45976.121118634263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45976.121118634263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45976.121118634263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45976.121118634263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45976.121118634263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45976.121118634263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45976.121118634263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45976.121118634263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45976.121118634263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45976.121118634263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45976.121118634263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45976.121118634263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45976.121118634263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45976.121118634263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45976.121118634263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45976.121118634263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45976.121118634263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45976.121118634263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45976.121118634263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45976.121118634263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45976.121118634263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45976.121118634263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45976.121118634263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45976.121118634263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45976.121118634263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45976.121118634263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45976.121118634263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45976.121118634263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45976.121118634263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45976.121118634263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45976.121118634263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45976.121118634263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45976.121118634263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45976.121118634263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45976.121118634263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45976.121118634263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45976.121118634263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45976.121118634263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45976.121118634263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45976.121118634263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45976.121118634263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45976.121118634263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45976.121118634263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45976.121118634263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45976.121118634263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45976.121118634263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45976.121118634263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45976.121118634263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45976.121118634263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45976.121118634263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45976.121118634263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45976.121118634263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45976.121118634263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45976.121118634263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45976.121118634263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45976.121118634263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45976.121118634263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45976.121118634263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45976.121118634263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45976.121118634263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45976.121118634263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45976.121118634263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45976.121118634263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45976.121118634263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45976.121118634263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45976.121118634263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45976.121118634263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45976.121118634263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45976.121118634263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45976.121118634263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45976.121118634263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45976.121118634263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45976.121118634263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45976.121118634263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45976.121118634263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45976.121118634263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45976.121118634263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45976.121118634263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45976.121118634263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45976.121118634263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45976.121118634263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45976.121118634263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45976.121118634263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45976.121118634263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45976.121118634263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45976.121118634263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45976.121118634263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45976.121118634263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45976.121118634263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45976.121118634263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45976.121118634263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45976.121118634263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45976.121118634263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45976.121118634263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45976.121118634263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45976.121118634263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45976.121118634263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45976.121118634263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45976.121118634263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45976.121118634263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45976.121118634263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45976.121118634263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45976.121118634263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45976.121118634263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45976.121118634263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45976.121118634263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45976.121118634263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45976.121118634263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45976.121118634263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45976.121118634263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45976.121118634263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45976.121118634263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45976.121118634263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45976.121118634263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45976.121118634263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45976.121118634263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45976.121118634263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45976.121118634263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45976.121118634263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45976.121118634263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45976.121118634263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45976.121118634263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45976.121118634263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45976.121118634263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45976.121118634263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45976.121118634263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45976.121118634263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45976.121118634263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45976.121118634263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45976.121118634263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45976.121118634263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45976.121118634263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45976.121118634263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45976.121118634263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45976.121118634263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45976.121118634263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45976.121118634263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45976.121118634263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45976.121118634263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45976.121118634263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45976.121118634263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45976.121118634263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45976.121118634263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45976.121118634263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45976.121118634263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45976.121118634263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45976.121118634263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45976.121118634263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45976.121118634263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45976.121118634263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45976.121118634263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45976.121118634263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45976.121118634263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45976.121118634263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45976.121118634263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45976.121118634263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45976.121118634263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45976.121118634263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45976.121118634263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45976.121118634263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45976.121118634263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45976.121118634263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45976.121118634263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45976.121118634263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45976.121118634263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45976.121118634263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45976.121118634263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45976.121118634263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45976.121118634263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45976.121118634263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45976.121118634263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45976.121118634263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45976.121118634263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45976.121118634263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45976.121118634263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45976.121118634263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45976.121118634263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45976.121118634263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45976.121118634263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45976.121118634263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45976.121118634263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45976.121118634263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45976.121118634263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45976.121118634263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45976.121118634263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45976.121118634263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45976.121118634263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45976.121118634263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45976.121118634263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45976.121118634263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45976.121118634263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45976.121118634263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45976.121118634263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45976.121118634263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45976.121118634263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45976.121118634263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45976.121118634263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45976.121118634263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45976.121118634263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45976.121118634263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45976.121118634263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45976.121118634263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45976.121118634263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45976.121118634263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45976.121118634263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45976.121118634263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45976.121118634263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45976.121118634263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45976.121118634263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45976.121118634263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45976.121118634263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45976.121118634263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45976.121118634263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45976.121118634263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45976.121118634263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45976.121118634263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45976.121118634263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45976.121118634263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45976.121118634263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45976.121118634263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45976.121118634263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45976.121118634263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45976.121118634263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45976.121118634263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45976.121118634263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45976.121118634263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45976.121118634263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45976.121118634263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45976.121118634263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45976.121118634263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45976.121118634263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45976.121118634263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45976.121118634263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45976.121118634263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45976.121118634263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45976.121118634263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45976.121118634263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45976.121118634263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45976.121118634263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45976.121118634263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45976.121118634263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45976.121118634263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45976.121118634263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45976.121118634263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45976.121118634263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45976.121118634263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45976.121118634263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45976.121118634263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45976.121118634263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45976.121118634263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45976.121118634263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45976.121118634263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45976.121118634263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45976.121118634263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45976.121118634263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45976.121118634263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45976.121118634263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45976.121118634263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45976.121118634263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45976.121118634263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45976.121118634263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45976.121118634263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45976.121118634263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45976.121118634263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45976.121118634263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45976.121118634263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45976.121118634263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45976.121118634263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45976.121118634263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45976.121118634263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45976.121118634263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45976.121118634263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45976.121118634263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45976.121118634263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45976.121118634263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45976.121118634263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45976.121118634263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45976.121118634263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45976.121118634263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45976.121118634263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45976.121118634263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45976.121118634263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45976.121118634263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45976.121118634263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45976.121118634263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45976.121118634263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45976.121118634263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45976.121118634263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45976.121118634263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45976.121118634263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45976.121118634263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45976.121118634263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45976.121118634263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45976.121118634263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45976.121118634263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45976.121118634263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45976.121118634263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45976.121118634263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45976.121118634263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45976.121118634263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45976.121118634263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45976.121118634263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45976.121118634263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45976.121118634263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45976.121118634263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45976.121118634263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45976.121118634263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45976.121118634263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45976.121118634263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45976.121118634263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45976.121118634263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45976.121118634263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45976.121118634263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45976.121118634263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45976.121118634263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45976.121118634263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45976.121118634263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45976.121118634263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45976.121118634263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45976.121118634263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45976.121118634263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45976.121118634263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45976.121118634263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45976.121118634263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45976.121118634263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45976.121118634263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45976.121118634263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45976.121118634263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45976.121118634263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45976.121118634263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45976.121118634263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45976.121118634263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45976.121118634263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45976.121118634263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45976.121118634263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45976.121118634263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45976.121118634263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45976.121118634263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45976.121118634263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45976.121118634263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45976.121118634263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45976.121118634263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45976.121118634263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45976.121118634263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45976.121118634263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45976.121118634263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45976.121118634263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45976.121118634263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45976.121118634263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45976.121118634263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45976.121118634263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45976.121118634263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45976.121118634263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45976.121118634263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45976.121118634263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45976.121118634263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45976.121118634263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45976.121118634263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45976.121118634263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45976.121118634263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45976.121118634263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45976.121118634263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45976.121118634263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45976.121118634263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45976.121118634263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45976.121118634263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45976.121118634263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45976.121118634263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45976.121118634263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45976.121118634263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45976.121118634263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45976.121118634263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45976.121118634263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45976.121118634263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45976.121118634263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45976.121118634263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45976.121118634263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45976.121118634263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45976.121118634263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45976.121118634263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45976.121118634263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45976.121118634263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45976.121118634263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45976.121118634263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45976.121118634263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45976.121118634263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45976.121118634263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45976.121118634263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45976.121118634263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45976.121118634263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45976.121118634263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45976.121118634263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45976.121118634263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45976.121118634263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45976.121118634263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45976.121118634263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45976.121118634263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45976.121118634263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45976.121118634263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45976.121118634263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45976.121118634263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45976.121118634263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45976.121118634263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45976.121118634263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45976.121118634263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45976.121118634263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45976.121118634263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45976.121118634263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45976.121118634263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45976.121118634263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45976.121118634263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45976.121118634263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45976.121118634263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45976.121118634263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45976.121118634263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45976.121118634263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45976.121118634263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45976.121118634263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45976.121118634263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45976.121118634263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45976.121118634263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45976.121118634263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45976.121118634263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45976.121118634263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45976.121118634263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45976.121118634263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45976.121118634263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45976.121118634263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45976.121118634263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45976.121118634263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45976.121118634263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45976.121118634263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45976.121118634263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45976.121118634263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45976.121118634263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45976.121118634263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45976.121118634263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45976.121118634263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45976.121118634263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45976.121118634263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45976.121118634263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45976.121118634263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45976.121118634263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45976.121118634263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45976.121118634263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45976.121118634263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45976.121118634263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45976.121118634263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45976.121118634263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45976.121118634263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45976.121118634263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45976.121118634263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45976.121118634263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45976.121118634263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45976.121118634263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45976.121118634263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45976.121118634263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45976.121118634263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45976.121118634263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45976.121118634263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45976.121118634263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45976.121118634263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45976.121118634263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45976.121118634263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45976.121118634263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45976.121118634263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45976.121118634263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45976.121118634263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45976.121118634263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45976.121118634263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45976.121118634263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45976.121118634263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45976.121118634263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45976.121118634263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45976.121118634263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45976.121118634263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45976.121118634263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45976.121118634263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45976.121118634263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45976.121118634263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45976.121118634263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45976.121118634263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45976.121118634263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45976.121118634263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45976.121118634263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45976.121118634263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45976.121118634263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45976.121118634263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45976.121118634263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45976.121118634263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45976.121118634263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45976.121118634263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45976.121118634263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45976.121118634263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45976.121118634263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45976.121118634263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45976.121118634263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45976.121118634263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45976.121118634263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45976.121118634263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45976.121118634263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45976.121118634263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45976.121118634263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45976.121118634263</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272.64040104166634</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36421</v>
      </c>
      <c r="E3" s="95" t="s">
        <v>39021</v>
      </c>
      <c r="F3" s="96">
        <v>45975.803229166668</v>
      </c>
      <c r="G3" s="97">
        <f ca="1">IFERROR(NOW()-F3,"")</f>
        <v>0.31788923611020437</v>
      </c>
      <c r="H3" s="96">
        <v>45975.787465277775</v>
      </c>
      <c r="I3" s="135" t="str">
        <f>IFERROR(VLOOKUP(D3,DB!A:F,6,0),"")</f>
        <v>Generator-SG</v>
      </c>
      <c r="J3" s="135" t="str">
        <f>IFERROR(VLOOKUP(D3,DB!A:G,7,0),"")</f>
        <v>No BB Shifted</v>
      </c>
      <c r="K3" s="98" t="s">
        <v>39111</v>
      </c>
      <c r="L3" s="92" t="str">
        <f>IFERROR(VLOOKUP(D3,DB!A:I,9,0),"")</f>
        <v>Latis</v>
      </c>
    </row>
    <row r="4" spans="1:16" ht="15" customHeight="1">
      <c r="A4" s="135" t="s">
        <v>39112</v>
      </c>
      <c r="B4" s="135" t="str">
        <f>IFERROR(VLOOKUP(D4,DB!A:K,11,0),"")</f>
        <v>R4</v>
      </c>
      <c r="C4" s="94">
        <v>5</v>
      </c>
      <c r="D4" s="92" t="s">
        <v>31855</v>
      </c>
      <c r="E4" s="95" t="s">
        <v>39021</v>
      </c>
      <c r="F4" s="96">
        <v>45975.929351851853</v>
      </c>
      <c r="G4" s="97">
        <f ca="1">IFERROR(NOW()-F4,"")</f>
        <v>0.19176655092451256</v>
      </c>
      <c r="H4" s="96">
        <v>45975.921527777777</v>
      </c>
      <c r="I4" s="135" t="str">
        <f>IFERROR(VLOOKUP(D4,DB!A:F,6,0),"")</f>
        <v>SCECO</v>
      </c>
      <c r="J4" s="135" t="str">
        <f>IFERROR(VLOOKUP(D4,DB!A:G,7,0),"")</f>
        <v>Dead</v>
      </c>
      <c r="K4" s="98" t="s">
        <v>39113</v>
      </c>
      <c r="L4" s="92" t="str">
        <f>IFERROR(VLOOKUP(D4,DB!A:I,9,0),"")</f>
        <v>Latis</v>
      </c>
    </row>
    <row r="5" spans="1:16" ht="15" customHeight="1">
      <c r="A5" s="135" t="s">
        <v>39114</v>
      </c>
      <c r="B5" s="135" t="str">
        <f>IFERROR(VLOOKUP(D5,DB!A:K,11,0),"")</f>
        <v>R4</v>
      </c>
      <c r="C5" s="94">
        <v>1</v>
      </c>
      <c r="D5" s="92" t="s">
        <v>30691</v>
      </c>
      <c r="E5" s="95" t="s">
        <v>39021</v>
      </c>
      <c r="F5" s="96"/>
      <c r="G5" s="97">
        <f ca="1">IFERROR(NOW()-F5,"")</f>
        <v>45976.121118402778</v>
      </c>
      <c r="H5" s="96">
        <v>45976.025000000001</v>
      </c>
      <c r="I5" s="135" t="str">
        <f>IFERROR(VLOOKUP(D5,DB!A:F,6,0),"")</f>
        <v>SCECO</v>
      </c>
      <c r="J5" s="135" t="str">
        <f>IFERROR(VLOOKUP(D5,DB!A:G,7,0),"")</f>
        <v>Weak</v>
      </c>
      <c r="K5" s="98" t="s">
        <v>39115</v>
      </c>
      <c r="L5" s="92" t="str">
        <f>IFERROR(VLOOKUP(D5,DB!A:I,9,0),"")</f>
        <v>Latis</v>
      </c>
    </row>
    <row r="6" spans="1:16" ht="15" customHeight="1">
      <c r="A6" s="135" t="s">
        <v>39114</v>
      </c>
      <c r="B6" s="135" t="str">
        <f>IFERROR(VLOOKUP(D6,DB!A:K,11,0),"")</f>
        <v>R4</v>
      </c>
      <c r="C6" s="94">
        <v>1</v>
      </c>
      <c r="D6" s="92" t="s">
        <v>30703</v>
      </c>
      <c r="E6" s="95" t="s">
        <v>39021</v>
      </c>
      <c r="F6" s="96"/>
      <c r="G6" s="97">
        <f ca="1">IFERROR(NOW()-F6,"")</f>
        <v>45976.121118402778</v>
      </c>
      <c r="H6" s="96">
        <v>45976.04583333333</v>
      </c>
      <c r="I6" s="135" t="str">
        <f>IFERROR(VLOOKUP(D6,DB!A:F,6,0),"")</f>
        <v>Generator-SG</v>
      </c>
      <c r="J6" s="135" t="str">
        <f>IFERROR(VLOOKUP(D6,DB!A:G,7,0),"")</f>
        <v>Vandalized</v>
      </c>
      <c r="K6" s="98" t="s">
        <v>39115</v>
      </c>
      <c r="L6" s="92" t="str">
        <f>IFERROR(VLOOKUP(D6,DB!A:I,9,0),"")</f>
        <v>Latis</v>
      </c>
    </row>
    <row r="7" spans="1:16" ht="15" customHeight="1">
      <c r="A7" s="135" t="s">
        <v>39116</v>
      </c>
      <c r="B7" s="135" t="str">
        <f>IFERROR(VLOOKUP(D7,DB!A:K,11,0),"")</f>
        <v>R4</v>
      </c>
      <c r="C7" s="94">
        <v>1</v>
      </c>
      <c r="D7" s="92" t="s">
        <v>35171</v>
      </c>
      <c r="E7" s="95" t="s">
        <v>39021</v>
      </c>
      <c r="F7" s="96">
        <v>45976.045127314814</v>
      </c>
      <c r="G7" s="97">
        <f ca="1">IFERROR(NOW()-F7,"")</f>
        <v>7.5991087964212056E-2</v>
      </c>
      <c r="H7" s="96">
        <v>45976.065972222219</v>
      </c>
      <c r="I7" s="135" t="str">
        <f>IFERROR(VLOOKUP(D7,DB!A:F,6,0),"")</f>
        <v>Generator-SG</v>
      </c>
      <c r="J7" s="135" t="str">
        <f>IFERROR(VLOOKUP(D7,DB!A:G,7,0),"")</f>
        <v>Dead</v>
      </c>
      <c r="K7" s="98" t="s">
        <v>39117</v>
      </c>
      <c r="L7" s="92" t="str">
        <f>IFERROR(VLOOKUP(D7,DB!A:I,9,0),"")</f>
        <v>Latis</v>
      </c>
    </row>
    <row r="8" spans="1:16" ht="15" customHeight="1">
      <c r="A8" s="135"/>
      <c r="B8" s="135" t="str">
        <f>IFERROR(VLOOKUP(D8,DB!A:K,11,0),"")</f>
        <v/>
      </c>
      <c r="C8" s="94"/>
      <c r="D8" s="92" t="s">
        <v>39118</v>
      </c>
      <c r="E8" s="95"/>
      <c r="F8" s="96"/>
      <c r="G8" s="97">
        <f ca="1">IFERROR(NOW()-F8,"")</f>
        <v>45976.121118402778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45976.121118402778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45976.121118402778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45976.121118402778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45976.121118402778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45976.121118402778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45976.121118402778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45976.121118402778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45976.121118402778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45976.121118402778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45976.121118402778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45976.121118402778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45976.121118402778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45976.121118402778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45976.121118402778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45976.121118402778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45976.121118402778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45976.121118402778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45976.121118402778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45976.121118402778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45976.121118402778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45976.121118402778</v>
      </c>
      <c r="H29" s="96"/>
      <c r="I29" s="135" t="str">
        <f>IFERROR(VLOOKUP(D29,DB!A:F,6,0),"")</f>
        <v/>
      </c>
      <c r="J29" s="135" t="str">
        <f>IFERROR(VLOOKUP(D29,DB!A:G,7,0),"")</f>
        <v/>
      </c>
      <c r="K29" s="98"/>
      <c r="L29" s="92"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1"/>
  <sheetViews>
    <sheetView tabSelected="1"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84.289058217589627</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16">
        <f t="shared" ref="G3" ca="1" si="0">IFERROR(NOW()-F3,"")</f>
        <v>49.932241319445893</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39100</v>
      </c>
      <c r="F4" s="125">
        <v>45948.661111111112</v>
      </c>
      <c r="G4" s="126">
        <f t="shared" ref="G4" ca="1" si="1">IFERROR(NOW()-F4,"")</f>
        <v>27.460007523150125</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4"/>
      <c r="G6" s="126">
        <f t="shared" ref="G6:G54" ca="1" si="2">IFERROR(NOW()-F6,"")</f>
        <v>45976.121118402778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45976.121118402778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45976.121118402778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45976.121118402778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45976.121118634263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45976.121118634263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45976.121118634263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45976.121118634263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45976.121118634263</v>
      </c>
      <c r="H14" s="125"/>
      <c r="I14" s="124" t="str">
        <f>IFERROR(VLOOKUP(D14,DB!A:F,6,0),"")</f>
        <v/>
      </c>
      <c r="J14" s="124" t="str">
        <f>IFERROR(VLOOKUP(D14,DB!A:G,7,0),"")</f>
        <v/>
      </c>
      <c r="K14" s="124"/>
      <c r="L14" s="124" t="str">
        <f>IFERROR(VLOOKUP(D14,DB!A:I,9,0),"")</f>
        <v/>
      </c>
    </row>
    <row r="15" spans="1:13">
      <c r="A15" s="124"/>
      <c r="B15" s="124" t="str">
        <f>IFERROR(VLOOKUP(D15,DB!A:K,11,0),"")</f>
        <v/>
      </c>
      <c r="C15" s="124"/>
      <c r="D15" s="156"/>
      <c r="E15" s="124"/>
      <c r="F15" s="124"/>
      <c r="G15" s="126">
        <f t="shared" ca="1" si="2"/>
        <v>45976.121118634263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45976.121118634263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45976.121118634263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45976.121118634263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45976.121118634263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45976.121118634263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45976.121118634263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45976.121118634263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45976.121118634263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45976.121118634263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45976.121118634263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45976.121118634263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45976.121118634263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45976.121118634263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45976.121118634263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45976.121118634263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45976.121118634263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45976.121118634263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45976.121118634263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45976.121118634263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45976.121118634263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45976.121118634263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45976.121118634263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45976.121118634263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45976.121118634263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45976.121118634263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45976.121118634263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45976.121118634263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45976.121118634263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45976.121118634263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45976.121118634263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45976.121118634263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45976.121118634263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45976.121118634263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45976.121118634263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45976.121118634263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45976.121118634263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45976.121118634263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45976.121118634263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45976.121118634263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ref="G55:G118" ca="1" si="3">IFERROR(NOW()-F55,"")</f>
        <v>45976.121118634263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45976.121118634263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45976.121118634263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45976.121118634263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45976.121118634263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45976.121118634263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45976.121118634263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45976.121118634263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45976.121118634263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45976.121118634263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45976.121118634263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45976.121118634263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45976.121118634263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45976.121118634263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45976.121118634263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45976.121118634263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45976.121118634263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45976.121118634263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45976.121118634263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45976.121118634263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45976.121118634263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45976.121118634263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45976.121118634263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45976.121118634263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45976.121118634263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45976.121118634263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45976.121118634263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45976.121118634263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45976.121118634263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45976.121118634263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45976.121118634263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45976.121118634263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45976.121118634263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45976.121118634263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45976.121118634263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45976.121118634263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45976.121118634263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45976.121118634263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45976.121118634263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45976.121118634263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45976.121118634263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45976.121118634263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45976.121118634263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45976.121118634263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45976.121118634263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45976.121118634263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45976.121118634263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45976.121118634263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45976.121118634263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45976.121118634263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45976.121118634263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45976.121118634263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45976.121118634263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45976.121118634263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45976.121118634263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45976.121118634263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45976.121118634263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45976.121118634263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45976.121118634263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45976.121118634263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45976.121118634263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45976.121118634263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45976.121118634263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45976.121118634263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4">IFERROR(NOW()-F119,"")</f>
        <v>45976.121118634263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45976.121118634263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45976.121118634263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45976.121118634263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45976.121118634263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45976.121118634263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45976.121118634263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45976.121118634263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45976.121118634263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45976.121118634263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45976.121118634263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45976.121118634263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45976.121118634263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45976.121118634263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45976.121118634263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45976.121118634263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45976.121118634263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45976.121118634263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45976.121118634263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45976.121118634263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45976.121118634263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45976.121118634263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45976.121118634263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45976.121118634263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45976.121118634263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45976.121118634263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45976.121118634263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45976.121118634263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45976.121118634263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45976.121118634263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45976.121118634263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45976.121118634263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45976.121118634263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45976.121118634263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45976.121118634263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45976.121118634263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45976.121118634263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45976.121118634263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45976.121118634263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45976.121118634263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45976.121118634263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45976.121118634263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45976.121118634263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45976.121118634263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45976.121118634263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45976.121118634263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45976.121118634263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45976.121118634263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45976.121118634263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45976.121118634263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45976.121118634263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45976.121118634263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45976.121118634263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45976.121118634263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45976.121118634263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45976.121118634263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45976.121118634263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45976.121118634263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45976.121118634263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45976.121118634263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45976.121118634263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45976.121118634263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45976.121118634263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45976.121118634263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5">IFERROR(NOW()-F183,"")</f>
        <v>45976.121118634263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45976.121118634263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45976.121118634263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45976.121118634263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45976.121118634263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45976.121118634263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45976.121118634263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45976.121118634263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45976.121118634263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45976.121118634263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45976.121118634263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45976.121118634263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45976.121118634263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45976.121118634263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45976.121118634263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45976.121118634263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45976.121118634263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45976.121118634263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45976.121118634263</v>
      </c>
      <c r="H201" s="124"/>
      <c r="I201" s="124" t="str">
        <f>IFERROR(VLOOKUP(D201,DB!A:F,6,0),"")</f>
        <v/>
      </c>
      <c r="J201" s="124" t="str">
        <f>IFERROR(VLOOKUP(D201,DB!A:G,7,0),"")</f>
        <v/>
      </c>
      <c r="K201" s="124"/>
      <c r="L201" s="124" t="str">
        <f>IFERROR(VLOOKUP(D201,DB!A:I,9,0),"")</f>
        <v/>
      </c>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45976.121118402778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45976.121118402778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45976.121118402778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45976.121118402778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45976.121118402778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45976.121118402778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45976.121118402778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45976.121118402778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45976.121118402778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45976.121118402778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45976.121118402778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45976.121118402778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45976.121118402778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45976.121118402778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45976.121118402778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45976.121118402778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45976.121118402778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45976.121118402778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45976.121118402778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45976.121118402778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45976.121118402778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45976.121118402778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45976.121118402778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45976.121118402778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45976.121118402778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45976.121118402778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45976.121118402778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45976.121118402778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45976.121118402778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45976.121118402778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45976.121118402778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45976.121118402778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45976.121118402778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45976.121118402778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45976.121118402778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45976.121118402778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45976.121118402778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45976.121118402778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45976.121118402778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45976.121118402778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45976.121118402778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45976.121118402778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45976.121118402778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45976.121118402778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45976.121118402778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45976.121118402778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45976.121118402778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45976.121118402778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45976.121118402778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45976.121118402778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45976.121118402778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45976.121118402778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45976.121118402778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45976.121118402778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45976.121118402778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45976.121118402778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45976.121118402778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45976.121118402778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45976.121118402778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45976.121118402778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45976.121118402778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45976.121118402778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45976.121118402778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45976.121118402778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45976.121118402778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45976.121118402778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45976.121118402778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45976.121118402778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45976.121118402778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45976.121118402778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45976.121118402778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45976.121118402778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45976.121118402778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45976.121118402778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45976.121118402778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45976.121118402778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45976.121118402778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45976.121118402778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45976.121118402778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45976.121118402778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45976.121118402778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45976.121118402778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45976.121118402778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45976.121118402778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45976.121118402778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45976.121118402778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45976.121118402778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45976.121118402778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45976.121118402778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45976.121118402778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45976.121118402778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45976.121118402778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45976.121118402778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45976.121118402778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45976.121118402778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45976.121118402778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45976.121118402778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45976.121118402778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45976.121118402778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45976.121118402778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45976.121118402778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45976.121118402778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45976.121118402778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45976.121118402778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45976.121118402778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45976.121118402778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45976.121118402778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45976.121118402778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45976.121118402778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45976.121118402778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45976.121118402778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45976.121118402778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45976.121118402778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45976.121118402778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45976.121118402778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45976.121118402778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45976.121118402778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45976.121118402778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45976.121118402778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45976.121118402778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45976.121118402778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45976.121118402778</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2025-11-14T23:56:26Z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