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71" documentId="13_ncr:1_{F6CB121F-512D-4AA6-A0C1-0FB36C537598}" xr6:coauthVersionLast="47" xr6:coauthVersionMax="47" xr10:uidLastSave="{74085BD1-2A0C-45DF-A719-91FC80D37D18}"/>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G4" i="4"/>
  <c r="I4" i="4"/>
  <c r="J4" i="4"/>
  <c r="L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<sst xmlns="http://schemas.openxmlformats.org/spreadsheetml/2006/main" count="180293" uniqueCount="39130">
  <si>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</si>
  <si>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</si>
  <si>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</si>
  <si>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</si>
  <si>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</si>
  <si>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</si>
  <si>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</si>
  <si>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</si>
  <si>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</si>
  <si>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</si>
  <si>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</si>
  <si>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</si>
  <si>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</si>
  <si>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</si>
  <si>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</si>
  <si>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</si>
  <si>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</si>
  <si>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</si>
  <si>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</si>
  <si>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</si>
  <si>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</si>
  <si>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</si>
  <si>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</si>
  <si>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</si>
  <si>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</si>
  <si>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</si>
  <si>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</si>
  <si>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</si>
  <si>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</si>
  <si>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</si>
  <si>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</si>
  <si>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</si>
  <si>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</si>
  <si>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</si>
  <si>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</si>
  <si>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</si>
  <si>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</si>
  <si>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</si>
  <si>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</si>
  <si>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</si>
  <si>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</si>
  <si>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</si>
  <si>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</si>
  <si>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</si>
  <si>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</si>
  <si>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</si>
  <si>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</si>
  <si>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</si>
  <si>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</si>
  <si>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</si>
  <si>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</si>
  <si>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</si>
  <si>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</si>
  <si>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</si>
  <si>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</si>
  <si>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</si>
  <si>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</si>
  <si>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</si>
  <si>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</si>
  <si>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</si>
  <si>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</si>
  <si>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</si>
  <si>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</si>
  <si>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</si>
  <si>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</si>
  <si>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</si>
  <si>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</si>
  <si>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</si>
  <si>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</si>
  <si>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</si>
  <si>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</si>
  <si>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</si>
  <si>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</si>
  <si>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</si>
  <si>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</si>
  <si>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</si>
  <si>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</si>
  <si>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</si>
  <si>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</si>
  <si>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</si>
  <si>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</si>
  <si>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</si>
  <si>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</si>
  <si>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</si>
  <si>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</si>
  <si>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</si>
  <si>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</si>
  <si>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</si>
  <si>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</si>
  <si>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</si>
  <si>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</si>
  <si>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</si>
  <si>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</si>
  <si>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</si>
  <si>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</si>
  <si>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</si>
  <si>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</si>
  <si>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</si>
  <si>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</si>
  <si>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</si>
  <si>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</si>
  <si>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</si>
  <si>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</si>
  <si>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</si>
  <si>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</si>
  <si>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</si>
  <si>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</si>
  <si>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</si>
  <si>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</si>
  <si>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</si>
  <si>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</si>
  <si>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</si>
  <si>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</si>
  <si>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</si>
  <si>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</si>
  <si>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</si>
  <si>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</si>
  <si>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</si>
  <si>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</si>
  <si>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</si>
  <si>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</si>
  <si>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</si>
  <si>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</si>
  <si>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</si>
  <si>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</si>
  <si>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</si>
  <si>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</si>
  <si>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</si>
  <si>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</si>
  <si>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</si>
  <si>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</si>
  <si>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</si>
  <si>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</si>
  <si>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</si>
  <si>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</si>
  <si>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</si>
  <si>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</si>
  <si>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</si>
  <si>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</si>
  <si>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</si>
  <si>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</si>
  <si>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</si>
  <si>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</si>
  <si>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</si>
  <si>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</si>
  <si>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</si>
  <si>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</si>
  <si>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</si>
  <si>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</si>
  <si>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</si>
  <si>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</si>
  <si>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</si>
  <si>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</si>
  <si>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</si>
  <si>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</si>
  <si>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</si>
  <si>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</si>
  <si>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</si>
  <si>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</si>
  <si>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</si>
  <si>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</si>
  <si>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</si>
  <si>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</si>
  <si>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</si>
  <si>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</si>
  <si>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</si>
  <si>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</si>
  <si>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</si>
  <si>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</si>
  <si>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</si>
  <si>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</si>
  <si>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</si>
  <si>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</si>
  <si>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</si>
  <si>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</si>
  <si>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</si>
  <si>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</si>
  <si>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</si>
  <si>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</si>
  <si>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</si>
  <si>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</si>
  <si>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</si>
  <si>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</si>
  <si>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</si>
  <si>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</si>
  <si>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</si>
  <si>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</si>
  <si>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</si>
  <si>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</si>
  <si>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</si>
  <si>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</si>
  <si>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</si>
  <si>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</si>
  <si>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</si>
  <si>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</si>
  <si>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</si>
  <si>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</si>
  <si>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</si>
  <si>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</si>
  <si>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</si>
  <si>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</si>
  <si>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</si>
  <si>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</si>
  <si>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</si>
  <si>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</si>
  <si>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</si>
  <si>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</si>
  <si>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</si>
  <si>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</si>
  <si>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</si>
  <si>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</si>
  <si>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</si>
  <si>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</si>
  <si>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</si>
  <si>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</si>
  <si>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</si>
  <si>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</si>
  <si>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</si>
  <si>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</si>
  <si>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</si>
  <si>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</si>
  <si>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</si>
  <si>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</si>
  <si>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</si>
  <si>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</si>
  <si>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</si>
  <si>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</si>
  <si>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</si>
  <si>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</si>
  <si>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</si>
  <si>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</si>
  <si>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</si>
  <si>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</si>
  <si>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</si>
  <si>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</si>
  <si>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</si>
  <si>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</si>
  <si>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</si>
  <si>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</si>
  <si>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</si>
  <si>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</si>
  <si>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</si>
  <si>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</si>
  <si>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</si>
  <si>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</si>
  <si>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</si>
  <si>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</si>
  <si>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</si>
  <si>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</si>
  <si>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</si>
  <si>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</si>
  <si>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</si>
  <si>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</si>
  <si>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</si>
  <si>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</si>
  <si>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</si>
  <si>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</si>
  <si>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</si>
  <si>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</si>
  <si>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</si>
  <si>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</si>
  <si>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</si>
  <si>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</si>
  <si>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</si>
  <si>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</si>
  <si>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</si>
  <si>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</si>
  <si>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</si>
  <si>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</si>
  <si>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</si>
  <si>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</si>
  <si>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</si>
  <si>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</si>
  <si>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</si>
  <si>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</si>
  <si>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</si>
  <si>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</si>
  <si>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</si>
  <si>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</si>
  <si>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</si>
  <si>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</si>
  <si>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</si>
  <si>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</si>
  <si>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</si>
  <si>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</si>
  <si>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</si>
  <si>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</si>
  <si>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</si>
  <si>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</si>
  <si>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</si>
  <si>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</si>
  <si>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</si>
  <si>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</si>
  <si>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</si>
  <si>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</si>
  <si>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</si>
  <si>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</si>
  <si>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</si>
  <si>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</si>
  <si>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</si>
  <si>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</si>
  <si>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</si>
  <si>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</si>
  <si>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</si>
  <si>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</si>
  <si>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</si>
  <si>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</si>
  <si>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</si>
  <si>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</si>
  <si>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</si>
  <si>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</si>
  <si>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</si>
  <si>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</si>
  <si>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</si>
  <si>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</si>
  <si>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</si>
  <si>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</si>
  <si>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</si>
  <si>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</si>
  <si>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</si>
  <si>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</si>
  <si>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</si>
  <si>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</si>
  <si>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</si>
  <si>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</si>
  <si>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</si>
  <si>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</si>
  <si>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</si>
  <si>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</si>
  <si>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</si>
  <si>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</si>
  <si>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</si>
  <si>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</si>
  <si>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</si>
  <si>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</si>
  <si>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</si>
  <si>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</si>
  <si>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</si>
  <si>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</si>
  <si>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</si>
  <si>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</si>
  <si>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</si>
  <si>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</si>
  <si>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</si>
  <si>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</si>
  <si>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</si>
  <si>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</si>
  <si>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</si>
  <si>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</si>
  <si>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</si>
  <si>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</si>
  <si>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</si>
  <si>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</si>
  <si>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</si>
  <si>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</si>
  <si>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</si>
  <si>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</si>
  <si>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</si>
  <si>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</si>
  <si>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</si>
  <si>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</si>
  <si>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</si>
  <si>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</si>
  <si>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</si>
  <si>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</si>
  <si>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</si>
  <si>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</si>
  <si>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</si>
  <si>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</si>
  <si>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</si>
  <si>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</si>
  <si>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</si>
  <si>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</si>
  <si>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</si>
  <si>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</si>
  <si>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</si>
  <si>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</si>
  <si>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</si>
  <si>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</si>
  <si>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</si>
  <si>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</si>
  <si>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</si>
  <si>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</si>
  <si>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</si>
  <si>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</si>
  <si>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</si>
  <si>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</si>
  <si>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</si>
  <si>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</si>
  <si>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</si>
  <si>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</si>
  <si>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</si>
  <si>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</si>
  <si>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</si>
  <si>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</si>
  <si>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</si>
  <si>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</si>
  <si>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</si>
  <si>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</si>
  <si>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</si>
  <si>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</si>
  <si>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</si>
  <si>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</si>
  <si>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</si>
  <si>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</si>
  <si>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</si>
  <si>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</si>
  <si>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</si>
  <si>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</si>
  <si>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</si>
  <si>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</si>
  <si>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</si>
  <si>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</si>
  <si>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</si>
  <si>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</si>
  <si>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</si>
  <si>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</si>
  <si>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</si>
  <si>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</si>
  <si>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</si>
  <si>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</si>
  <si>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</si>
  <si>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</si>
  <si>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</si>
  <si>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</si>
  <si>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</si>
  <si>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</si>
  <si>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</si>
  <si>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</si>
  <si>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</si>
  <si>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</si>
  <si>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</si>
  <si>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</si>
  <si>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</si>
  <si>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</si>
  <si>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</si>
  <si>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</si>
  <si>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</si>
  <si>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</si>
  <si>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</si>
  <si>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</si>
  <si>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</si>
  <si>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</si>
  <si>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</si>
  <si>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</si>
  <si>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</si>
  <si>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</si>
  <si>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</si>
  <si>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</si>
  <si>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</si>
  <si>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</si>
  <si>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</si>
  <si>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</si>
  <si>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</si>
  <si>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</si>
  <si>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</si>
  <si>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</si>
  <si>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</si>
  <si>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</si>
  <si>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</si>
  <si>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</si>
  <si>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</si>
  <si>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</si>
  <si>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</si>
  <si>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</si>
  <si>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</si>
  <si>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</si>
  <si>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</si>
  <si>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</si>
  <si>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</si>
  <si>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</si>
  <si>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</si>
  <si>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</si>
  <si>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</si>
  <si>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</si>
  <si>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</si>
  <si>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</si>
  <si>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</si>
  <si>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</si>
  <si>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</si>
  <si>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</si>
  <si>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</si>
  <si>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</si>
  <si>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</si>
  <si>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</si>
  <si>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</si>
  <si>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</si>
  <si>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</si>
  <si>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</si>
  <si>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</si>
  <si>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</si>
  <si>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</si>
  <si>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</si>
  <si>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</si>
  <si>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</si>
  <si>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</si>
  <si>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</si>
  <si>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</si>
  <si>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</si>
  <si>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</si>
  <si>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</si>
  <si>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</si>
  <si>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</si>
  <si>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</si>
  <si>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</si>
  <si>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</si>
  <si>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</si>
  <si>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</si>
  <si>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</si>
  <si>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</si>
  <si>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</si>
  <si>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</si>
  <si>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</si>
  <si>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</si>
  <si>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</si>
  <si>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</si>
  <si>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</si>
  <si>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</si>
  <si>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</si>
  <si>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</si>
  <si>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</si>
  <si>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</si>
  <si>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</si>
  <si>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</si>
  <si>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</si>
  <si>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</si>
  <si>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</si>
  <si>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</si>
  <si>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</si>
  <si>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</si>
  <si>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</si>
  <si>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</si>
  <si>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</si>
  <si>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</si>
  <si>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</si>
  <si>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</si>
  <si>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</si>
  <si>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</si>
  <si>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</si>
  <si>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</si>
  <si>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</si>
  <si>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</si>
  <si>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</si>
  <si>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</si>
  <si>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</si>
  <si>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</si>
  <si>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</si>
  <si>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</si>
  <si>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</si>
  <si>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</si>
  <si>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</si>
  <si>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</si>
  <si>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</si>
  <si>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</si>
  <si>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</si>
  <si>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</si>
  <si>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</si>
  <si>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</si>
  <si>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</si>
  <si>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</si>
  <si>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</si>
  <si>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</si>
  <si>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</si>
  <si>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</si>
  <si>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</si>
  <si>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</si>
  <si>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</si>
  <si>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</si>
  <si>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</si>
  <si>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</si>
  <si>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</si>
  <si>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</si>
  <si>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</si>
  <si>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</si>
  <si>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</si>
  <si>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</si>
  <si>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</si>
  <si>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</si>
  <si>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</si>
  <si>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</si>
  <si>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</si>
  <si>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</si>
  <si>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</si>
  <si>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</si>
  <si>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</si>
  <si>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</si>
  <si>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</si>
  <si>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</si>
  <si>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</si>
  <si>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</si>
  <si>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</si>
  <si>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</si>
  <si>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</si>
  <si>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</si>
  <si>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</si>
  <si>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</si>
  <si>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</si>
  <si>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</si>
  <si>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</si>
  <si>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</si>
  <si>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</si>
  <si>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</si>
  <si>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</si>
  <si>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</si>
  <si>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</si>
  <si>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</si>
  <si>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</si>
  <si>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</si>
  <si>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</si>
  <si>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</si>
  <si>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</si>
  <si>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</si>
  <si>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</si>
  <si>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</si>
  <si>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</si>
  <si>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</si>
  <si>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</si>
  <si>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</si>
  <si>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</si>
  <si>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</si>
  <si>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</si>
  <si>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</si>
  <si>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</si>
  <si>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</si>
  <si>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</si>
  <si>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</si>
  <si>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</si>
  <si>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</si>
  <si>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</si>
  <si>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</si>
  <si>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</si>
  <si>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</si>
  <si>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</si>
  <si>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</si>
  <si>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</si>
  <si>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</si>
  <si>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</si>
  <si>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</si>
  <si>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</si>
  <si>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</si>
  <si>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</si>
  <si>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</si>
  <si>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</si>
  <si>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</si>
  <si>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</si>
  <si>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</si>
  <si>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</si>
  <si>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</si>
  <si>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</si>
  <si>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</si>
  <si>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</si>
  <si>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</si>
  <si>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</si>
  <si>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</si>
  <si>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</si>
  <si>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</si>
  <si>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</si>
  <si>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</si>
  <si>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</si>
  <si>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</si>
  <si>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</si>
  <si>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</si>
  <si>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</si>
  <si>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</si>
  <si>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</si>
  <si>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</si>
  <si>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</si>
  <si>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</si>
  <si>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</si>
  <si>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</si>
  <si>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</si>
  <si>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</si>
  <si>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</si>
  <si>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</si>
  <si>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</si>
  <si>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</si>
  <si>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</si>
  <si>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</si>
  <si>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</si>
  <si>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</si>
  <si>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</si>
  <si>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</si>
  <si>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</si>
  <si>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</si>
  <si>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</si>
  <si>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</si>
  <si>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</si>
  <si>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</si>
  <si>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</si>
  <si>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</si>
  <si>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</si>
  <si>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</si>
  <si>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</si>
  <si>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</si>
  <si>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</si>
  <si>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</si>
  <si>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</si>
  <si>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</si>
  <si>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</si>
  <si>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</si>
  <si>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</si>
  <si>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</si>
  <si>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</si>
  <si>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</si>
  <si>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</si>
  <si>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</si>
  <si>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</si>
  <si>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</si>
  <si>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</si>
  <si>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</si>
  <si>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</si>
  <si>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</si>
  <si>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</si>
  <si>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</si>
  <si>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</si>
  <si>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</si>
  <si>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</si>
  <si>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</si>
  <si>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</si>
  <si>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</si>
  <si>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</si>
  <si>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</si>
  <si>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</si>
  <si>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</si>
  <si>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</si>
  <si>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</si>
  <si>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</si>
  <si>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</si>
  <si>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</si>
  <si>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</si>
  <si>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</si>
  <si>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</si>
  <si>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</si>
  <si>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</si>
  <si>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</si>
  <si>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</si>
  <si>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</si>
  <si>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</si>
  <si>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</si>
  <si>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</si>
  <si>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</si>
  <si>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</si>
  <si>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</si>
  <si>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</si>
  <si>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</si>
  <si>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</si>
  <si>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</si>
  <si>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</si>
  <si>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</si>
  <si>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</si>
  <si>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</si>
  <si>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</si>
  <si>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</si>
  <si>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</si>
  <si>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</si>
  <si>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</si>
  <si>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</si>
  <si>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</si>
  <si>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</si>
  <si>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</si>
  <si>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</si>
  <si>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</si>
  <si>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</si>
  <si>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</si>
  <si>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</si>
  <si>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</si>
  <si>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</si>
  <si>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</si>
  <si>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</si>
  <si>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</si>
  <si>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</si>
  <si>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</si>
  <si>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</si>
  <si>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</si>
  <si>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</si>
  <si>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</si>
  <si>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</si>
  <si>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</si>
  <si>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</si>
  <si>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</si>
  <si>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</si>
  <si>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</si>
  <si>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</si>
  <si>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</si>
  <si>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</si>
  <si>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</si>
  <si>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</si>
  <si>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</si>
  <si>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</si>
  <si>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</si>
  <si>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</si>
  <si>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</si>
  <si>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</si>
  <si>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</si>
  <si>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</si>
  <si>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</si>
  <si>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</si>
  <si>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</si>
  <si>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</si>
  <si>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</si>
  <si>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</si>
  <si>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</si>
  <si>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</si>
  <si>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</si>
  <si>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</si>
  <si>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</si>
  <si>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</si>
  <si>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</si>
  <si>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</si>
  <si>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</si>
  <si>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</si>
  <si>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</si>
  <si>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</si>
  <si>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</si>
  <si>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</si>
  <si>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</si>
  <si>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</si>
  <si>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</si>
  <si>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</si>
  <si>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</si>
  <si>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</si>
  <si>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</si>
  <si>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</si>
  <si>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</si>
  <si>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</si>
  <si>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</si>
  <si>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</si>
  <si>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</si>
  <si>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</si>
  <si>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</si>
  <si>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</si>
  <si>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</si>
  <si>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</si>
  <si>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</si>
  <si>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</si>
  <si>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</si>
  <si>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</si>
  <si>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</si>
  <si>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</si>
  <si>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</si>
  <si>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</si>
  <si>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</si>
  <si>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</si>
  <si>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</si>
  <si>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</si>
  <si>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</si>
  <si>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</si>
  <si>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</si>
  <si>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</si>
  <si>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</si>
  <si>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</si>
  <si>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</si>
  <si>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</si>
  <si>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</si>
  <si>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</si>
  <si>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</si>
  <si>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</si>
  <si>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</si>
  <si>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</si>
  <si>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</si>
  <si>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</si>
  <si>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</si>
  <si>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</si>
  <si>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</si>
  <si>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</si>
  <si>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</si>
  <si>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</si>
  <si>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</si>
  <si>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</si>
  <si>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</si>
  <si>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</si>
  <si>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</si>
  <si>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</si>
  <si>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</si>
  <si>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</si>
  <si>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</si>
  <si>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</si>
  <si>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</si>
  <si>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</si>
  <si>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</si>
  <si>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</si>
  <si>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</si>
  <si>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</si>
  <si>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</si>
  <si>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</si>
  <si>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</si>
  <si>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</si>
  <si>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</si>
  <si>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</si>
  <si>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</si>
  <si>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</si>
  <si>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</si>
  <si>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</si>
  <si>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</si>
  <si>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</si>
  <si>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</si>
  <si>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</si>
  <si>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</si>
  <si>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</si>
  <si>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</si>
  <si>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</si>
  <si>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</si>
  <si>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</si>
  <si>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</si>
  <si>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</si>
  <si>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</si>
  <si>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</si>
  <si>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</si>
  <si>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</si>
  <si>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</si>
  <si>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</si>
  <si>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</si>
  <si>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</si>
  <si>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</si>
  <si>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</si>
  <si>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</si>
  <si>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</si>
  <si>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</si>
  <si>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</si>
  <si>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</si>
  <si>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</si>
  <si>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</si>
  <si>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</si>
  <si>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</si>
  <si>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</si>
  <si>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</si>
  <si>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</si>
  <si>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</si>
  <si>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</si>
  <si>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</si>
  <si>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</si>
  <si>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</si>
  <si>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</si>
  <si>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</si>
  <si>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</si>
  <si>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</si>
  <si>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</si>
  <si>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</si>
  <si>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</si>
  <si>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</si>
  <si>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</si>
  <si>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</si>
  <si>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</si>
  <si>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</si>
  <si>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</si>
  <si>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</si>
  <si>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</si>
  <si>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</si>
  <si>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</si>
  <si>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</si>
  <si>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</si>
  <si>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</si>
  <si>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</si>
  <si>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</si>
  <si>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</si>
  <si>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</si>
  <si>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</si>
  <si>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</si>
  <si>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</si>
  <si>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</si>
  <si>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</si>
  <si>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</si>
  <si>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</si>
  <si>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</si>
  <si>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</si>
  <si>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</si>
  <si>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</si>
  <si>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</si>
  <si>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</si>
  <si>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</si>
  <si>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</si>
  <si>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</si>
  <si>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</si>
  <si>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</si>
  <si>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</si>
  <si>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</si>
  <si>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</si>
  <si>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</si>
  <si>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</si>
  <si>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</si>
  <si>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</si>
  <si>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</si>
  <si>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</si>
  <si>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</si>
  <si>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</si>
  <si>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</si>
  <si>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</si>
  <si>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</si>
  <si>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</si>
  <si>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</si>
  <si>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</si>
  <si>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</si>
  <si>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</si>
  <si>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</si>
  <si>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</si>
  <si>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</si>
  <si>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</si>
  <si>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</si>
  <si>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</si>
  <si>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</si>
  <si>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</si>
  <si>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</si>
  <si>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</si>
  <si>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</si>
  <si>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</si>
  <si>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</si>
  <si>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</si>
  <si>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</si>
  <si>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</si>
  <si>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</si>
  <si>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</si>
  <si>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</si>
  <si>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</si>
  <si>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</si>
  <si>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</si>
  <si>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</si>
  <si>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</si>
  <si>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</si>
  <si>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</si>
  <si>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</si>
  <si>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</si>
  <si>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</si>
  <si>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</si>
  <si>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</si>
  <si>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</si>
  <si>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</si>
  <si>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</si>
  <si>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</si>
  <si>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</si>
  <si>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</si>
  <si>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</si>
  <si>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</si>
  <si>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</si>
  <si>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</si>
  <si>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</si>
  <si>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</si>
  <si>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</si>
  <si>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</si>
  <si>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</si>
  <si>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</si>
  <si>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</si>
  <si>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</si>
  <si>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</si>
  <si>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</si>
  <si>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</si>
  <si>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</si>
  <si>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</si>
  <si>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</si>
  <si>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</si>
  <si>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</si>
  <si>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</si>
  <si>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</si>
  <si>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</si>
  <si>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</si>
  <si>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</si>
  <si>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</si>
  <si>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</si>
  <si>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</si>
  <si>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</si>
  <si>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</si>
  <si>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</si>
  <si>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</si>
  <si>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</si>
  <si>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</si>
  <si>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</si>
  <si>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</si>
  <si>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</si>
  <si>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</si>
  <si>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</si>
  <si>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</si>
  <si>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</si>
  <si>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</si>
  <si>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</si>
  <si>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</si>
  <si>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</si>
  <si>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</si>
  <si>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</si>
  <si>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</si>
  <si>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</si>
  <si>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</si>
  <si>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</si>
  <si>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</si>
  <si>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</si>
  <si>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</si>
  <si>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</si>
  <si>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</si>
  <si>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</si>
  <si>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</si>
  <si>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</si>
  <si>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</si>
  <si>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</si>
  <si>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</si>
  <si>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</si>
  <si>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</si>
  <si>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</si>
  <si>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</si>
  <si>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</si>
  <si>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</si>
  <si>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</si>
  <si>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</si>
  <si>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</si>
  <si>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</si>
  <si>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</si>
  <si>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</si>
  <si>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</si>
  <si>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</si>
  <si>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</si>
  <si>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</si>
  <si>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</si>
  <si>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</si>
  <si>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</si>
  <si>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</si>
  <si>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</si>
  <si>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</si>
  <si>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</si>
  <si>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</si>
  <si>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</si>
  <si>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</si>
  <si>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</si>
  <si>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</si>
  <si>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</si>
  <si>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</si>
  <si>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</si>
  <si>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</si>
  <si>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</si>
  <si>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</si>
  <si>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</si>
  <si>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</si>
  <si>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</si>
  <si>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</si>
  <si>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</si>
  <si>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</si>
  <si>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</si>
  <si>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</si>
  <si>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</si>
  <si>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</si>
  <si>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</si>
  <si>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</si>
  <si>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</si>
  <si>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</si>
  <si>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</si>
  <si>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</si>
  <si>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</si>
  <si>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</si>
  <si>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</si>
  <si>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</si>
  <si>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</si>
  <si>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</si>
  <si>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</si>
  <si>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</si>
  <si>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</si>
  <si>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</si>
  <si>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</si>
  <si>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</si>
  <si>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</si>
  <si>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</si>
  <si>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</si>
  <si>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</si>
  <si>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</si>
  <si>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</si>
  <si>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</si>
  <si>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</si>
  <si>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</si>
  <si>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</si>
  <si>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</si>
  <si>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</si>
  <si>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</si>
  <si>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</si>
  <si>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</si>
  <si>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</si>
  <si>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</si>
  <si>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</si>
  <si>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</si>
  <si>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</si>
  <si>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</si>
  <si>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</si>
  <si>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</si>
  <si>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</si>
  <si>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</si>
  <si>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</si>
  <si>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</si>
  <si>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</si>
  <si>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</si>
  <si>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</si>
  <si>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</si>
  <si>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</si>
  <si>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</si>
  <si>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</si>
  <si>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</si>
  <si>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</si>
  <si>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</si>
  <si>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</si>
  <si>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</si>
  <si>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</si>
  <si>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</si>
  <si>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</si>
  <si>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</si>
  <si>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</si>
  <si>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</si>
  <si>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</si>
  <si>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</si>
  <si>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</si>
  <si>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</si>
  <si>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</si>
  <si>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</si>
  <si>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</si>
  <si>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</si>
  <si>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</si>
  <si>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</si>
  <si>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</si>
  <si>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</si>
  <si>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</si>
  <si>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</si>
  <si>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</si>
  <si>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</si>
  <si>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</si>
  <si>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</si>
  <si>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</si>
  <si>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</si>
  <si>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</si>
  <si>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</si>
  <si>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</si>
  <si>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</si>
  <si>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</si>
  <si>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</si>
  <si>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</si>
  <si>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</si>
  <si>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</si>
  <si>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</si>
  <si>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</si>
  <si>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</si>
  <si>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</si>
  <si>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</si>
  <si>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</si>
  <si>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</si>
  <si>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</si>
  <si>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</si>
  <si>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</si>
  <si>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</si>
  <si>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</si>
  <si>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</si>
  <si>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</si>
  <si>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</si>
  <si>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</si>
  <si>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</si>
  <si>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</si>
  <si>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</si>
  <si>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</si>
  <si>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</si>
  <si>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</si>
  <si>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</si>
  <si>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</si>
  <si>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</si>
  <si>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</si>
  <si>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</si>
  <si>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</si>
  <si>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</si>
  <si>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</si>
  <si>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</si>
  <si>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</si>
  <si>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</si>
  <si>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</si>
  <si>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</si>
  <si>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</si>
  <si>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</si>
  <si>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</si>
  <si>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</si>
  <si>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</si>
  <si>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</si>
  <si>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</si>
  <si>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</si>
  <si>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</si>
  <si>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</si>
  <si>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</si>
  <si>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</si>
  <si>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</si>
  <si>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</si>
  <si>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</si>
  <si>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</si>
  <si>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</si>
  <si>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</si>
  <si>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</si>
  <si>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</si>
  <si>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</si>
  <si>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</si>
  <si>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</si>
  <si>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</si>
  <si>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</si>
  <si>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</si>
  <si>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</si>
  <si>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</si>
  <si>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</si>
  <si>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</si>
  <si>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</si>
  <si>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</si>
  <si>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</si>
  <si>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</si>
  <si>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</si>
  <si>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</si>
  <si>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</si>
  <si>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</si>
  <si>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</si>
  <si>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</si>
  <si>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</si>
  <si>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</si>
  <si>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</si>
  <si>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</si>
  <si>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</si>
  <si>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</si>
  <si>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</si>
  <si>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</si>
  <si>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</si>
  <si>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</si>
  <si>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</si>
  <si>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</si>
  <si>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</si>
  <si>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</si>
  <si>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</si>
  <si>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</si>
  <si>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</si>
  <si>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</si>
  <si>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</si>
  <si>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</si>
  <si>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</si>
  <si>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</si>
  <si>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</si>
  <si>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</si>
  <si>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</si>
  <si>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</si>
  <si>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</si>
  <si>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</si>
  <si>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</si>
  <si>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</si>
  <si>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</si>
  <si>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</si>
  <si>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</si>
  <si>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</si>
  <si>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</si>
  <si>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</si>
  <si>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</si>
  <si>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</si>
  <si>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</si>
  <si>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</si>
  <si>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</si>
  <si>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</si>
  <si>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</si>
  <si>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</si>
  <si>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</si>
  <si>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</si>
  <si>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</si>
  <si>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</si>
  <si>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</si>
  <si>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</si>
  <si>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</si>
  <si>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</si>
  <si>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</si>
  <si>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</si>
  <si>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</si>
  <si>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</si>
  <si>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</si>
  <si>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</si>
  <si>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</si>
  <si>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</si>
  <si>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</si>
  <si>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</si>
  <si>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</si>
  <si>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</si>
  <si>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</si>
  <si>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</si>
  <si>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</si>
  <si>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</si>
  <si>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</si>
  <si>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</si>
  <si>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</si>
  <si>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</si>
  <si>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</si>
  <si>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</si>
  <si>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</si>
  <si>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</si>
  <si>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</si>
  <si>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</si>
  <si>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</si>
  <si>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</si>
  <si>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</si>
  <si>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</si>
  <si>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</si>
  <si>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</si>
  <si>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</si>
  <si>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</si>
  <si>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</si>
  <si>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</si>
  <si>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</si>
  <si>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</si>
  <si>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</si>
  <si>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</si>
  <si>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</si>
  <si>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</si>
  <si>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</si>
  <si>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</si>
  <si>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</si>
  <si>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</si>
  <si>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</si>
  <si>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</si>
  <si>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</si>
  <si>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</si>
  <si>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</si>
  <si>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</si>
  <si>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</si>
  <si>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</si>
  <si>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</si>
  <si>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</si>
  <si>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</si>
  <si>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</si>
  <si>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</si>
  <si>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</si>
  <si>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</si>
  <si>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</si>
  <si>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</si>
  <si>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</si>
  <si>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</si>
  <si>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</si>
  <si>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</si>
  <si>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</si>
  <si>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</si>
  <si>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</si>
  <si>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</si>
  <si>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</si>
  <si>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</si>
  <si>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</si>
  <si>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</si>
  <si>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</si>
  <si>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</si>
  <si>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</si>
  <si>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</si>
  <si>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</si>
  <si>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</si>
  <si>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</si>
  <si>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</si>
  <si>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</si>
  <si>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</si>
  <si>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</si>
  <si>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</si>
  <si>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</si>
  <si>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</si>
  <si>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</si>
  <si>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</si>
  <si>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</si>
  <si>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</si>
  <si>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</si>
  <si>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</si>
  <si>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</si>
  <si>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</si>
  <si>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</si>
  <si>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</si>
  <si>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</si>
  <si>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</si>
  <si>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</si>
  <si>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</si>
  <si>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</si>
  <si>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</si>
  <si>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</si>
  <si>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</si>
  <si>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</si>
  <si>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</si>
  <si>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</si>
  <si>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</si>
  <si>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</si>
  <si>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</si>
  <si>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</si>
  <si>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</si>
  <si>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</si>
  <si>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</si>
  <si>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</si>
  <si>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</si>
  <si>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</si>
  <si>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</si>
  <si>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</si>
  <si>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</si>
  <si>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</si>
  <si>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</si>
  <si>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</si>
  <si>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</si>
  <si>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</si>
  <si>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</si>
  <si>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</si>
  <si>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</si>
  <si>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</si>
  <si>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</si>
  <si>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</si>
  <si>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</si>
  <si>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</si>
  <si>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</si>
  <si>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</si>
  <si>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</si>
  <si>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</si>
  <si>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</si>
  <si>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</si>
  <si>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</si>
  <si>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</si>
  <si>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</si>
  <si>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</si>
  <si>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</si>
  <si>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</si>
  <si>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</si>
  <si>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</si>
  <si>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</si>
  <si>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</si>
  <si>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</si>
  <si>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</si>
  <si>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</si>
  <si>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</si>
  <si>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</si>
  <si>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</si>
  <si>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</si>
  <si>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</si>
  <si>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</si>
  <si>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</si>
  <si>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</si>
  <si>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</si>
  <si>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</si>
  <si>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</si>
  <si>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</si>
  <si>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</si>
  <si>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</si>
  <si>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</si>
  <si>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</si>
  <si>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</si>
  <si>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</si>
  <si>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</si>
  <si>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</si>
  <si>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</si>
  <si>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</si>
  <si>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</si>
  <si>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</si>
  <si>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</si>
  <si>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</si>
  <si>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</si>
  <si>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</si>
  <si>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</si>
  <si>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</si>
  <si>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</si>
  <si>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</si>
  <si>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</si>
  <si>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</si>
  <si>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</si>
  <si>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</si>
  <si>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</si>
  <si>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</si>
  <si>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</si>
  <si>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</si>
  <si>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</si>
  <si>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</si>
  <si>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</si>
  <si>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</si>
  <si>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</si>
  <si>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</si>
  <si>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</si>
  <si>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</si>
  <si>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</si>
  <si>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</si>
  <si>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</si>
  <si>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</si>
  <si>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</si>
  <si>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</si>
  <si>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</si>
  <si>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</si>
  <si>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</si>
  <si>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</si>
  <si>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</si>
  <si>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</si>
  <si>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</si>
  <si>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</si>
  <si>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</si>
  <si>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</si>
  <si>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</si>
  <si>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</si>
  <si>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</si>
  <si>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</si>
  <si>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</si>
  <si>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</si>
  <si>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</si>
  <si>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</si>
  <si>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</si>
  <si>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</si>
  <si>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</si>
  <si>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</si>
  <si>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</si>
  <si>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</si>
  <si>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</si>
  <si>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</si>
  <si>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</si>
  <si>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</si>
  <si>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</si>
  <si>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</si>
  <si>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</si>
  <si>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</si>
  <si>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</si>
  <si>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</si>
  <si>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</si>
  <si>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</si>
  <si>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</si>
  <si>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</si>
  <si>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</si>
  <si>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</si>
  <si>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</si>
  <si>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</si>
  <si>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</si>
  <si>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</si>
  <si>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</si>
  <si>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</si>
  <si>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</si>
  <si>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</si>
  <si>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</si>
  <si>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</si>
  <si>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</si>
  <si>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</si>
  <si>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</si>
  <si>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</si>
  <si>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</si>
  <si>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</si>
  <si>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</si>
  <si>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</si>
  <si>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</si>
  <si>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</si>
  <si>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</si>
  <si>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</si>
  <si>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</si>
  <si>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</si>
  <si>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</si>
  <si>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</si>
  <si>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</si>
  <si>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</si>
  <si>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</si>
  <si>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</si>
  <si>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</si>
  <si>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</si>
  <si>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</si>
  <si>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</si>
  <si>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</si>
  <si>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</si>
  <si>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</si>
  <si>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</si>
  <si>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</si>
  <si>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</si>
  <si>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</si>
  <si>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</si>
  <si>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</si>
  <si>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</si>
  <si>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</si>
  <si>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</si>
  <si>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</si>
  <si>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</si>
  <si>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</si>
  <si>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</si>
  <si>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</si>
  <si>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</si>
  <si>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</si>
  <si>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</si>
  <si>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</si>
  <si>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</si>
  <si>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</si>
  <si>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</si>
  <si>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</si>
  <si>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</si>
  <si>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</si>
  <si>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</si>
  <si>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</si>
  <si>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</si>
  <si>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</si>
  <si>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</si>
  <si>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</si>
  <si>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</si>
  <si>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</si>
  <si>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</si>
  <si>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</si>
  <si>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</si>
  <si>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</si>
  <si>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</si>
  <si>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</si>
  <si>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</si>
  <si>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</si>
  <si>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</si>
  <si>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</si>
  <si>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</si>
  <si>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</si>
  <si>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</si>
  <si>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</si>
  <si>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</si>
  <si>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</si>
  <si>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</si>
  <si>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</si>
  <si>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</si>
  <si>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</si>
  <si>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</si>
  <si>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</si>
  <si>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</si>
  <si>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</si>
  <si>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</si>
  <si>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</si>
  <si>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</si>
  <si>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</si>
  <si>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</si>
  <si>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</si>
  <si>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</si>
  <si>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</si>
  <si>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</si>
  <si>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</si>
  <si>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</si>
  <si>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</si>
  <si>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</si>
  <si>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</si>
  <si>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</si>
  <si>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</si>
  <si>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</si>
  <si>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</si>
  <si>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</si>
  <si>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</si>
  <si>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</si>
  <si>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</si>
  <si>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</si>
  <si>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</si>
  <si>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</si>
  <si>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</si>
  <si>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</si>
  <si>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</si>
  <si>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</si>
  <si>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</si>
  <si>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</si>
  <si>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</si>
  <si>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</si>
  <si>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</si>
  <si>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</si>
  <si>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</si>
  <si>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</si>
  <si>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</si>
  <si>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</si>
  <si>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</si>
  <si>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</si>
  <si>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</si>
  <si>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</si>
  <si>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</si>
  <si>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</si>
  <si>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</si>
  <si>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</si>
  <si>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</si>
  <si>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</si>
  <si>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</si>
  <si>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</si>
  <si>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</si>
  <si>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</si>
  <si>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</si>
  <si>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</si>
  <si>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</si>
  <si>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</si>
  <si>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</si>
  <si>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</si>
  <si>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</si>
  <si>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</si>
  <si>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</si>
  <si>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</si>
  <si>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</si>
  <si>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</si>
  <si>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</si>
  <si>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</si>
  <si>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</si>
  <si>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</si>
  <si>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</si>
  <si>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</si>
  <si>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</si>
  <si>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</si>
  <si>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</si>
  <si>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</si>
  <si>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</si>
  <si>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</si>
  <si>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</si>
  <si>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</si>
  <si>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</si>
  <si>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</si>
  <si>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</si>
  <si>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</si>
  <si>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</si>
  <si>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</si>
  <si>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</si>
  <si>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</si>
  <si>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</si>
  <si>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</si>
  <si>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</si>
  <si>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</si>
  <si>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</si>
  <si>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</si>
  <si>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</si>
  <si>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</si>
  <si>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</si>
  <si>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</si>
  <si>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</si>
  <si>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</si>
  <si>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</si>
  <si>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</si>
  <si>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</si>
  <si>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</si>
  <si>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</si>
  <si>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</si>
  <si>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</si>
  <si>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</si>
  <si>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</si>
  <si>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</si>
  <si>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</si>
  <si>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</si>
  <si>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</si>
  <si>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</si>
  <si>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</si>
  <si>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</si>
  <si>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</si>
  <si>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</si>
  <si>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</si>
  <si>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</si>
  <si>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</si>
  <si>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</si>
  <si>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</si>
  <si>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</si>
  <si>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</si>
  <si>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</si>
  <si>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</si>
  <si>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</si>
  <si>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</si>
  <si>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</si>
  <si>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</si>
  <si>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</si>
  <si>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</si>
  <si>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</si>
  <si>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</si>
  <si>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</si>
  <si>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</si>
  <si>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</si>
  <si>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</si>
  <si>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</si>
  <si>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</si>
  <si>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</si>
  <si>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</si>
  <si>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</si>
  <si>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</si>
  <si>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</si>
  <si>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</si>
  <si>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</si>
  <si>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</si>
  <si>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</si>
  <si>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</si>
  <si>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</si>
  <si>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</si>
  <si>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</si>
  <si>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</si>
  <si>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</si>
  <si>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</si>
  <si>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</si>
  <si>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</si>
  <si>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</si>
  <si>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</si>
  <si>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</si>
  <si>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</si>
  <si>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</si>
  <si>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</si>
  <si>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</si>
  <si>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</si>
  <si>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</si>
  <si>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</si>
  <si>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</si>
  <si>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</si>
  <si>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</si>
  <si>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</si>
  <si>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</si>
  <si>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</si>
  <si>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</si>
  <si>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</si>
  <si>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</si>
  <si>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</si>
  <si>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</si>
  <si>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</si>
  <si>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</si>
  <si>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</si>
  <si>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</si>
  <si>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</si>
  <si>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</si>
  <si>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</si>
  <si>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</si>
  <si>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</si>
  <si>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</si>
  <si>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</si>
  <si>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</si>
  <si>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</si>
  <si>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</si>
  <si>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</si>
  <si>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</si>
  <si>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</si>
  <si>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</si>
  <si>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</si>
  <si>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</si>
  <si>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</si>
  <si>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</si>
  <si>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</si>
  <si>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</si>
  <si>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</si>
  <si>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</si>
  <si>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</si>
  <si>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</si>
  <si>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</si>
  <si>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</si>
  <si>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</si>
  <si>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</si>
  <si>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</si>
  <si>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</si>
  <si>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</si>
  <si>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</si>
  <si>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</si>
  <si>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</si>
  <si>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</si>
  <si>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</si>
  <si>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</si>
  <si>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</si>
  <si>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</si>
  <si>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</si>
  <si>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</si>
  <si>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</si>
  <si>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</si>
  <si>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</si>
  <si>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</si>
  <si>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</si>
  <si>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</si>
  <si>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</si>
  <si>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</si>
  <si>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</si>
  <si>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</si>
  <si>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</si>
  <si>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</si>
  <si>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</si>
  <si>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</si>
  <si>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</si>
  <si>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</si>
  <si>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</si>
  <si>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</si>
  <si>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</si>
  <si>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</si>
  <si>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</si>
  <si>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</si>
  <si>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</si>
  <si>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</si>
  <si>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</si>
  <si>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</si>
  <si>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</si>
  <si>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</si>
  <si>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</si>
  <si>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</si>
  <si>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</si>
  <si>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</si>
  <si>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</si>
  <si>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</si>
  <si>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</si>
  <si>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</si>
  <si>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</si>
  <si>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</si>
  <si>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</si>
  <si>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</si>
  <si>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</si>
  <si>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</si>
  <si>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</si>
  <si>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</si>
  <si>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</si>
  <si>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</si>
  <si>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</si>
  <si>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</si>
  <si>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</si>
  <si>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</si>
  <si>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</si>
  <si>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</si>
  <si>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</si>
  <si>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</si>
  <si>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</si>
  <si>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</si>
  <si>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</si>
  <si>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</si>
  <si>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</si>
  <si>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</si>
  <si>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</si>
  <si>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</si>
  <si>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</si>
  <si>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</si>
  <si>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</si>
  <si>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</si>
  <si>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</si>
  <si>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</si>
  <si>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</si>
  <si>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</si>
  <si>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</si>
  <si>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</si>
  <si>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</si>
  <si>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</si>
  <si>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</si>
  <si>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</si>
  <si>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</si>
  <si>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</si>
  <si>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</si>
  <si>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</si>
  <si>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</si>
  <si>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</si>
  <si>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</si>
  <si>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</si>
  <si>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</si>
  <si>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</si>
  <si>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</si>
  <si>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</si>
  <si>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</si>
  <si>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</si>
  <si>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</si>
  <si>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</si>
  <si>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</si>
  <si>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</si>
  <si>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</si>
  <si>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</si>
  <si>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</si>
  <si>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</si>
  <si>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</si>
  <si>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</si>
  <si>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</si>
  <si>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</si>
  <si>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</si>
  <si>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</si>
  <si>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</si>
  <si>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</si>
  <si>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</si>
  <si>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</si>
  <si>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</si>
  <si>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</si>
  <si>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</si>
  <si>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</si>
  <si>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</si>
  <si>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</si>
  <si>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</si>
  <si>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</si>
  <si>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</si>
  <si>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</si>
  <si>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</si>
  <si>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</si>
  <si>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</si>
  <si>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</si>
  <si>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</si>
  <si>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</si>
  <si>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</si>
  <si>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</si>
  <si>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</si>
  <si>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</si>
  <si>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</si>
  <si>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</si>
  <si>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</si>
  <si>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</si>
  <si>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</si>
  <si>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</si>
  <si>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</si>
  <si>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</si>
  <si>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</si>
  <si>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</si>
  <si>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</si>
  <si>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</si>
  <si>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</si>
  <si>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</si>
  <si>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</si>
  <si>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</si>
  <si>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</si>
  <si>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</si>
  <si>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</si>
  <si>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</si>
  <si>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</si>
  <si>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</si>
  <si>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</si>
  <si>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</si>
  <si>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</si>
  <si>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</si>
  <si>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</si>
  <si>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</si>
  <si>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</si>
  <si>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</si>
  <si>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</si>
  <si>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</si>
  <si>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</si>
  <si>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</si>
  <si>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</si>
  <si>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</si>
  <si>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</si>
  <si>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</si>
  <si>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</si>
  <si>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</si>
  <si>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</si>
  <si>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</si>
  <si>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</si>
  <si>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</si>
  <si>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</si>
  <si>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</si>
  <si>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</si>
  <si>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</si>
  <si>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</si>
  <si>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</si>
  <si>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</si>
  <si>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</si>
  <si>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</si>
  <si>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</si>
  <si>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</si>
  <si>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</si>
  <si>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</si>
  <si>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</si>
  <si>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</si>
  <si>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</si>
  <si>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</si>
  <si>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</si>
  <si>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</si>
  <si>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</si>
  <si>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</si>
  <si>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</si>
  <si>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</si>
  <si>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</si>
  <si>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</si>
  <si>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</si>
  <si>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</si>
  <si>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</si>
  <si>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</si>
  <si>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</si>
  <si>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</si>
  <si>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</si>
  <si>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</si>
  <si>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</si>
  <si>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</si>
  <si>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</si>
  <si>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</si>
  <si>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</si>
  <si>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</si>
  <si>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</si>
  <si>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</si>
  <si>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</si>
  <si>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</si>
  <si>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</si>
  <si>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</si>
  <si>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</si>
  <si>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</si>
  <si>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</si>
  <si>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</si>
  <si>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</si>
  <si>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</si>
  <si>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</si>
  <si>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</si>
  <si>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</si>
  <si>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</si>
  <si>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</si>
  <si>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</si>
  <si>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</si>
  <si>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</si>
  <si>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</si>
  <si>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</si>
  <si>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</si>
  <si>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</si>
  <si>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</si>
  <si>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</si>
  <si>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</si>
  <si>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</si>
  <si>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</si>
  <si>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</si>
  <si>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</si>
  <si>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</si>
  <si>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</si>
  <si>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</si>
  <si>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</si>
  <si>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</si>
  <si>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</si>
  <si>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</si>
  <si>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</si>
  <si>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</si>
  <si>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</si>
  <si>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</si>
  <si>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</si>
  <si>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</si>
  <si>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</si>
  <si>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</si>
  <si>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</si>
  <si>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</si>
  <si>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</si>
  <si>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</si>
  <si>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</si>
  <si>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</si>
  <si>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</si>
  <si>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</si>
  <si>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</si>
  <si>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</si>
  <si>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</si>
  <si>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</si>
  <si>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</si>
  <si>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</si>
  <si>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</si>
  <si>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</si>
  <si>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</si>
  <si>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</si>
  <si>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</si>
  <si>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</si>
  <si>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</si>
  <si>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</si>
  <si>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</si>
  <si>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</si>
  <si>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</si>
  <si>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</si>
  <si>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</si>
  <si>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</si>
  <si>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</si>
  <si>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</si>
  <si>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</si>
  <si>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</si>
  <si>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</si>
  <si>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</si>
  <si>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</si>
  <si>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</si>
  <si>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</si>
  <si>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</si>
  <si>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</si>
  <si>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</si>
  <si>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</si>
  <si>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</si>
  <si>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</si>
  <si>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</si>
  <si>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</si>
  <si>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</si>
  <si>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</si>
  <si>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</si>
  <si>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</si>
  <si>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</si>
  <si>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</si>
  <si>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</si>
  <si>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</si>
  <si>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</si>
  <si>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</si>
  <si>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</si>
  <si>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</si>
  <si>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</si>
  <si>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</si>
  <si>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</si>
  <si>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</si>
  <si>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</si>
  <si>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</si>
  <si>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</si>
  <si>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</si>
  <si>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</si>
  <si>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</si>
  <si>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</si>
  <si>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</si>
  <si>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</si>
  <si>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</si>
  <si>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</si>
  <si>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</si>
  <si>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</si>
  <si>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</si>
  <si>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</si>
  <si>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</si>
  <si>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</si>
  <si>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</si>
  <si>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</si>
  <si>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</si>
  <si>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</si>
  <si>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</si>
  <si>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</si>
  <si>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</si>
  <si>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</si>
  <si>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</si>
  <si>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</si>
  <si>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</si>
  <si>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</si>
  <si>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</si>
  <si>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</si>
  <si>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</si>
  <si>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</si>
  <si>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</si>
  <si>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</si>
  <si>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</si>
  <si>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</si>
  <si>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</si>
  <si>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</si>
  <si>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</si>
  <si>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</si>
  <si>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</si>
  <si>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</si>
  <si>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</si>
  <si>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</si>
  <si>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</si>
  <si>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</si>
  <si>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</si>
  <si>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</si>
  <si>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</si>
  <si>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</si>
  <si>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</si>
  <si>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</si>
  <si>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</si>
  <si>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</si>
  <si>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</si>
  <si>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</si>
  <si>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</si>
  <si>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</si>
  <si>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</si>
  <si>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</si>
  <si>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</si>
  <si>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</si>
  <si>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</si>
  <si>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</si>
  <si>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</si>
  <si>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</si>
  <si>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</si>
  <si>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</si>
  <si>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</si>
  <si>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</si>
  <si>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</si>
  <si>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</si>
  <si>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</si>
  <si>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</si>
  <si>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</si>
  <si>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</si>
  <si>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</si>
  <si>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</si>
  <si>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</si>
  <si>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</si>
  <si>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</si>
  <si>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</si>
  <si>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</si>
  <si>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</si>
  <si>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</si>
  <si>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</si>
  <si>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</si>
  <si>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</si>
  <si>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</si>
  <si>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</si>
  <si>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</si>
  <si>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</si>
  <si>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</si>
  <si>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</si>
  <si>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</si>
  <si>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</si>
  <si>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</si>
  <si>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</si>
  <si>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</si>
  <si>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</si>
  <si>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</si>
  <si>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</si>
  <si>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</si>
  <si>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</si>
  <si>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</si>
  <si>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</si>
  <si>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</si>
  <si>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</si>
  <si>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</si>
  <si>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</si>
  <si>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</si>
  <si>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</si>
  <si>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</si>
  <si>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</si>
  <si>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</si>
  <si>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</si>
  <si>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</si>
  <si>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</si>
  <si>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</si>
  <si>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</si>
  <si>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</si>
  <si>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</si>
  <si>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</si>
  <si>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</si>
  <si>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</si>
  <si>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</si>
  <si>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</si>
  <si>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</si>
  <si>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</si>
  <si>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</si>
  <si>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</si>
  <si>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</si>
  <si>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</si>
  <si>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</si>
  <si>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</si>
  <si>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</si>
  <si>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</si>
  <si>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</si>
  <si>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</si>
  <si>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</si>
  <si>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</si>
  <si>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</si>
  <si>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</si>
  <si>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</si>
  <si>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</si>
  <si>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</si>
  <si>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</si>
  <si>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</si>
  <si>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</si>
  <si>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</si>
  <si>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</si>
  <si>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</si>
  <si>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</si>
  <si>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</si>
  <si>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</si>
  <si>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</si>
  <si>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</si>
  <si>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</si>
  <si>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</si>
  <si>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</si>
  <si>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</si>
  <si>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</si>
  <si>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</si>
  <si>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</si>
  <si>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</si>
  <si>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</si>
  <si>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</si>
  <si>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</si>
  <si>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</si>
  <si>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</si>
  <si>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</si>
  <si>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</si>
  <si>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</si>
  <si>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</si>
  <si>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</si>
  <si>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</si>
  <si>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</si>
  <si>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</si>
  <si>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</si>
  <si>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</si>
  <si>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</si>
  <si>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</si>
  <si>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</si>
  <si>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</si>
  <si>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</si>
  <si>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</si>
  <si>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</si>
  <si>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</si>
  <si>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</si>
  <si>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</si>
  <si>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</si>
  <si>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</si>
  <si>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</si>
  <si>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</si>
  <si>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</si>
  <si>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</si>
  <si>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</si>
  <si>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</si>
  <si>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</si>
  <si>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</si>
  <si>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</si>
  <si>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</si>
  <si>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</si>
  <si>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</si>
  <si>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</si>
  <si>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</si>
  <si>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</si>
  <si>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</si>
  <si>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</si>
  <si>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</si>
  <si>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</si>
  <si>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</si>
  <si>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</si>
  <si>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</si>
  <si>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</si>
  <si>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</si>
  <si>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</si>
  <si>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</si>
  <si>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</si>
  <si>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</si>
  <si>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</si>
  <si>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</si>
  <si>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</si>
  <si>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</si>
  <si>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</si>
  <si>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</si>
  <si>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</si>
  <si>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</si>
  <si>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</si>
  <si>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</si>
  <si>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</si>
  <si>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</si>
  <si>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</si>
  <si>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</si>
  <si>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</si>
  <si>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</si>
  <si>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</si>
  <si>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</si>
  <si>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</si>
  <si>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</si>
  <si>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</si>
  <si>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</si>
  <si>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</si>
  <si>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</si>
  <si>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</si>
  <si>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</si>
  <si>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</si>
  <si>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</si>
  <si>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</si>
  <si>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</si>
  <si>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</si>
  <si>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</si>
  <si>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</si>
  <si>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</si>
  <si>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</si>
  <si>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</si>
  <si>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</si>
  <si>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</si>
  <si>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</si>
  <si>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</si>
  <si>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</si>
  <si>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</si>
  <si>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</si>
  <si>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</si>
  <si>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</si>
  <si>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</si>
  <si>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</si>
  <si>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</si>
  <si>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</si>
  <si>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</si>
  <si>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</si>
  <si>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</si>
  <si>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</si>
  <si>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</si>
  <si>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</si>
  <si>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</si>
  <si>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</si>
  <si>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</si>
  <si>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</si>
  <si>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</si>
  <si>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</si>
  <si>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</si>
  <si>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</si>
  <si>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</si>
  <si>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</si>
  <si>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</si>
  <si>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</si>
  <si>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</si>
  <si>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</si>
  <si>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</si>
  <si>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</si>
  <si>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</si>
  <si>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</si>
  <si>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</si>
  <si>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</si>
  <si>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</si>
  <si>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</si>
  <si>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</si>
  <si>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</si>
  <si>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</si>
  <si>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</si>
  <si>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</si>
  <si>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</si>
  <si>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</si>
  <si>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</si>
  <si>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</si>
  <si>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</si>
  <si>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</si>
  <si>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</si>
  <si>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</si>
  <si>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</si>
  <si>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</si>
  <si>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</si>
  <si>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</si>
  <si>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</si>
  <si>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</si>
  <si>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</si>
  <si>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</si>
  <si>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</si>
  <si>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</si>
  <si>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</si>
  <si>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</si>
  <si>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</si>
  <si>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</si>
  <si>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</si>
  <si>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</si>
  <si>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</si>
  <si>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</si>
  <si>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</si>
  <si>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</si>
  <si>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</si>
  <si>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</si>
  <si>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</si>
  <si>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</si>
  <si>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</si>
  <si>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</si>
  <si>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</si>
  <si>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</si>
  <si>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</si>
  <si>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</si>
  <si>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</si>
  <si>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</si>
  <si>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</si>
  <si>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</si>
  <si>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</si>
  <si>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</si>
  <si>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</si>
  <si>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</si>
  <si>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</si>
  <si>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</si>
  <si>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</si>
  <si>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</si>
  <si>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</si>
  <si>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</si>
  <si>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</si>
  <si>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</si>
  <si>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</si>
  <si>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</si>
  <si>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</si>
  <si>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</si>
  <si>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</si>
  <si>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</si>
  <si>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</si>
  <si>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</si>
  <si>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</si>
  <si>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</si>
  <si>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</si>
  <si>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</si>
  <si>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</si>
  <si>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</si>
  <si>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</si>
  <si>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</si>
  <si>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</si>
  <si>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</si>
  <si>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</si>
  <si>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</si>
  <si>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</si>
  <si>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</si>
  <si>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</si>
  <si>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</si>
  <si>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</si>
  <si>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</si>
  <si>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</si>
  <si>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</si>
  <si>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</si>
  <si>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</si>
  <si>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</si>
  <si>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</si>
  <si>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</si>
  <si>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</si>
  <si>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</si>
  <si>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</si>
  <si>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</si>
  <si>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</si>
  <si>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</si>
  <si>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</si>
  <si>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</si>
  <si>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</si>
  <si>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</si>
  <si>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</si>
  <si>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</si>
  <si>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</si>
  <si>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</si>
  <si>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</si>
  <si>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</si>
  <si>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</si>
  <si>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</si>
  <si>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</si>
  <si>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</si>
  <si>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</si>
  <si>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</si>
  <si>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</si>
  <si>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</si>
  <si>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</si>
  <si>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</si>
  <si>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</si>
  <si>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</si>
  <si>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</si>
  <si>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</si>
  <si>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</si>
  <si>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</si>
  <si>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</si>
  <si>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</si>
  <si>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</si>
  <si>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</si>
  <si>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</si>
  <si>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</si>
  <si>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</si>
  <si>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</si>
  <si>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</si>
  <si>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</si>
  <si>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</si>
  <si>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</si>
  <si>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</si>
  <si>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</si>
  <si>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</si>
  <si>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</si>
  <si>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</si>
  <si>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</si>
  <si>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</si>
  <si>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</si>
  <si>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</si>
  <si>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</si>
  <si>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</si>
  <si>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</si>
  <si>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</si>
  <si>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</si>
  <si>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</si>
  <si>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</si>
  <si>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</si>
  <si>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</si>
  <si>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</si>
  <si>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</si>
  <si>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</si>
  <si>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</si>
  <si>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</si>
  <si>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</si>
  <si>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</si>
  <si>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</si>
  <si>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</si>
  <si>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</si>
  <si>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</si>
  <si>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</si>
  <si>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</si>
  <si>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</si>
  <si>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</si>
  <si>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</si>
  <si>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</si>
  <si>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</si>
  <si>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</si>
  <si>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</si>
  <si>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</si>
  <si>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</si>
  <si>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</si>
  <si>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</si>
  <si>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</si>
  <si>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</si>
  <si>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</si>
  <si>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</si>
  <si>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</si>
  <si>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</si>
  <si>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</si>
  <si>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</si>
  <si>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</si>
  <si>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</si>
  <si>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</si>
  <si>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</si>
  <si>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</si>
  <si>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</si>
  <si>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</si>
  <si>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</si>
  <si>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</si>
  <si>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</si>
  <si>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</si>
  <si>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</si>
  <si>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</si>
  <si>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</si>
  <si>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</si>
  <si>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</si>
  <si>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</si>
  <si>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</si>
  <si>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</si>
  <si>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</si>
  <si>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</si>
  <si>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</si>
  <si>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</si>
  <si>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</si>
  <si>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</si>
  <si>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</si>
  <si>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</si>
  <si>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</si>
  <si>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</si>
  <si>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</si>
  <si>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</si>
  <si>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</si>
  <si>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</si>
  <si>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</si>
  <si>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</si>
  <si>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</si>
  <si>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</si>
  <si>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</si>
  <si>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</si>
  <si>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</si>
  <si>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</si>
  <si>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</si>
  <si>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</si>
  <si>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</si>
  <si>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</si>
  <si>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</si>
  <si>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</si>
  <si>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</si>
  <si>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</si>
  <si>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</si>
  <si>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</si>
  <si>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</si>
  <si>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</si>
  <si>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</si>
  <si>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</si>
  <si>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</si>
  <si>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</si>
  <si>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</si>
  <si>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</si>
  <si>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</si>
  <si>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</si>
  <si>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</si>
  <si>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</si>
  <si>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</si>
  <si>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</si>
  <si>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</si>
  <si>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</si>
  <si>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</si>
  <si>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</si>
  <si>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</si>
  <si>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</si>
  <si>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</si>
  <si>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</si>
  <si>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</si>
  <si>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</si>
  <si>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</si>
  <si>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</si>
  <si>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</si>
  <si>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</si>
  <si>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</si>
  <si>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</si>
  <si>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</si>
  <si>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</si>
  <si>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</si>
  <si>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</si>
  <si>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</si>
  <si>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</si>
  <si>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</si>
  <si>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</si>
  <si>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</si>
  <si>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</si>
  <si>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</si>
  <si>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</si>
  <si>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</si>
  <si>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</si>
  <si>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</si>
  <si>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</si>
  <si>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</si>
  <si>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</si>
  <si>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</si>
  <si>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</si>
  <si>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</si>
  <si>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</si>
  <si>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</si>
  <si>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</si>
  <si>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</si>
  <si>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</si>
  <si>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</si>
  <si>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</si>
  <si>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</si>
  <si>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</si>
  <si>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</si>
  <si>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</si>
  <si>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</si>
  <si>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</si>
  <si>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</si>
  <si>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</si>
  <si>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</si>
  <si>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</si>
  <si>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</si>
  <si>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</si>
  <si>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</si>
  <si>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</si>
  <si>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</si>
  <si>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</si>
  <si>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</si>
  <si>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</si>
  <si>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</si>
  <si>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</si>
  <si>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</si>
  <si>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</si>
  <si>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</si>
  <si>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</si>
  <si>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</si>
  <si>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</si>
  <si>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</si>
  <si>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</si>
  <si>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</si>
  <si>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</si>
  <si>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</si>
  <si>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</si>
  <si>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</si>
  <si>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</si>
  <si>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</si>
  <si>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</si>
  <si>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</si>
  <si>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</si>
  <si>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</si>
  <si>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</si>
  <si>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</si>
  <si>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</si>
  <si>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</si>
  <si>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</si>
  <si>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</si>
  <si>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</si>
  <si>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</si>
  <si>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</si>
  <si>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</si>
  <si>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</si>
  <si>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</si>
  <si>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</si>
  <si>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</si>
  <si>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</si>
  <si>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</si>
  <si>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</si>
  <si>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</si>
  <si>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</si>
  <si>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</si>
  <si>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</si>
  <si>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</si>
  <si>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</si>
  <si>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</si>
  <si>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</si>
  <si>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</si>
  <si>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</si>
  <si>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</si>
  <si>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</si>
  <si>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</si>
  <si>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</si>
  <si>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</si>
  <si>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</si>
  <si>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</si>
  <si>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</si>
  <si>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</si>
  <si>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</si>
  <si>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</si>
  <si>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</si>
  <si>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</si>
  <si>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</si>
  <si>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</si>
  <si>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</si>
  <si>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</si>
  <si>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</si>
  <si>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</si>
  <si>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</si>
  <si>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</si>
  <si>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</si>
  <si>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</si>
  <si>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</si>
  <si>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</si>
  <si>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</si>
  <si>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</si>
  <si>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</si>
  <si>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</si>
  <si>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</si>
  <si>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</si>
  <si>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</si>
  <si>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</si>
  <si>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</si>
  <si>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</si>
  <si>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</si>
  <si>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</si>
  <si>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</si>
  <si>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</si>
  <si>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</si>
  <si>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</si>
  <si>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</si>
  <si>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</si>
  <si>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</si>
  <si>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</si>
  <si>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</si>
  <si>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</si>
  <si>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</si>
  <si>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</si>
  <si>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</si>
  <si>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</si>
  <si>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</si>
  <si>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</si>
  <si>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</si>
  <si>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</si>
  <si>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</si>
  <si>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</si>
  <si>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</si>
  <si>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</si>
  <si>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</si>
  <si>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</si>
  <si>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</si>
  <si>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</si>
  <si>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</si>
  <si>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</si>
  <si>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</si>
  <si>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</si>
  <si>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</si>
  <si>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</si>
  <si>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</si>
  <si>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</si>
  <si>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</si>
  <si>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</si>
  <si>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</si>
  <si>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</si>
  <si>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</si>
  <si>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</si>
  <si>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</si>
  <si>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</si>
  <si>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</si>
  <si>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</si>
  <si>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</si>
  <si>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</si>
  <si>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</si>
  <si>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</si>
  <si>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</si>
  <si>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</si>
  <si>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</si>
  <si>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</si>
  <si>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</si>
  <si>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</si>
  <si>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</si>
  <si>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</si>
  <si>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</si>
  <si>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</si>
  <si>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</si>
  <si>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</si>
  <si>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</si>
  <si>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</si>
  <si>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</si>
  <si>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</si>
  <si>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</si>
  <si>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</si>
  <si>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</si>
  <si>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</si>
  <si>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</si>
  <si>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</si>
  <si>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</si>
  <si>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</si>
  <si>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</si>
  <si>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</si>
  <si>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</si>
  <si>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</si>
  <si>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</si>
  <si>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</si>
  <si>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</si>
  <si>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</si>
  <si>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</si>
  <si>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</si>
  <si>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</si>
  <si>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</si>
  <si>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</si>
  <si>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</si>
  <si>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</si>
  <si>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</si>
  <si>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</si>
  <si>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</si>
  <si>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</si>
  <si>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</si>
  <si>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</si>
  <si>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</si>
  <si>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</si>
  <si>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</si>
  <si>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</si>
  <si>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</si>
  <si>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</si>
  <si>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</si>
  <si>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</si>
  <si>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</si>
  <si>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</si>
  <si>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</si>
  <si>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</si>
  <si>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</si>
  <si>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</si>
  <si>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</si>
  <si>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</si>
  <si>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</si>
  <si>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</si>
  <si>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</si>
  <si>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</si>
  <si>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</si>
  <si>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</si>
  <si>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</si>
  <si>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</si>
  <si>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</si>
  <si>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</si>
  <si>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</si>
  <si>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</si>
  <si>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</si>
  <si>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</si>
  <si>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</si>
  <si>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</si>
  <si>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</si>
  <si>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</si>
  <si>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</si>
  <si>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</si>
  <si>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</si>
  <si>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</si>
  <si>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</si>
  <si>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</si>
  <si>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</si>
  <si>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</si>
  <si>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</si>
  <si>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</si>
  <si>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</si>
  <si>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</si>
  <si>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</si>
  <si>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</si>
  <si>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</si>
  <si>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</si>
  <si>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</si>
  <si>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</si>
  <si>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</si>
  <si>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</si>
  <si>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</si>
  <si>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</si>
  <si>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</si>
  <si>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</si>
  <si>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</si>
  <si>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</si>
  <si>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</si>
  <si>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</si>
  <si>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</si>
  <si>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</si>
  <si>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</si>
  <si>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</si>
  <si>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</si>
  <si>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</si>
  <si>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</si>
  <si>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</si>
  <si>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</si>
  <si>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</si>
  <si>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</si>
  <si>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</si>
  <si>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</si>
  <si>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</si>
  <si>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</si>
  <si>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</si>
  <si>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</si>
  <si>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</si>
  <si>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</si>
  <si>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</si>
  <si>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</si>
  <si>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</si>
  <si>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</si>
  <si>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</si>
  <si>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</si>
  <si>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</si>
  <si>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</si>
  <si>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</si>
  <si>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</si>
  <si>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</si>
  <si>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</si>
  <si>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</si>
  <si>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</si>
  <si>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</si>
  <si>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</si>
  <si>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</si>
  <si>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</si>
  <si>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</si>
  <si>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</si>
  <si>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</si>
  <si>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</si>
  <si>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</si>
  <si>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</si>
  <si>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</si>
  <si>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</si>
  <si>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</si>
  <si>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</si>
  <si>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</si>
  <si>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</si>
  <si>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</si>
  <si>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</si>
  <si>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</si>
  <si>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</si>
  <si>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</si>
  <si>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</si>
  <si>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</si>
  <si>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</si>
  <si>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</si>
  <si>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</si>
  <si>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</si>
  <si>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</si>
  <si>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</si>
  <si>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</si>
  <si>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</si>
  <si>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</si>
  <si>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</si>
  <si>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</si>
  <si>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</si>
  <si>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</si>
  <si>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</si>
  <si>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</si>
  <si>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</si>
  <si>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</si>
  <si>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</si>
  <si>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</si>
  <si>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</si>
  <si>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</si>
  <si>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</si>
  <si>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</si>
  <si>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</si>
  <si>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</si>
  <si>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</si>
  <si>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</si>
  <si>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</si>
  <si>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</si>
  <si>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</si>
  <si>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</si>
  <si>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</si>
  <si>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</si>
  <si>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</si>
  <si>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</si>
  <si>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</si>
  <si>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</si>
  <si>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</si>
  <si>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</si>
  <si>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</si>
  <si>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</si>
  <si>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</si>
  <si>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</si>
  <si>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</si>
  <si>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</si>
  <si>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</si>
  <si>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</si>
  <si>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</si>
  <si>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</si>
  <si>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</si>
  <si>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</si>
  <si>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</si>
  <si>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</si>
  <si>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</si>
  <si>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</si>
  <si>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</si>
  <si>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</si>
  <si>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</si>
  <si>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</si>
  <si>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</si>
  <si>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</si>
  <si>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</si>
  <si>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</si>
  <si>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</si>
  <si>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</si>
  <si>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</si>
  <si>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</si>
  <si>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</si>
  <si>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</si>
  <si>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</si>
  <si>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</si>
  <si>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</si>
  <si>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</si>
  <si>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</si>
  <si>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</si>
  <si>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</si>
  <si>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</si>
  <si>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</si>
  <si>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</si>
  <si>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</si>
  <si>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</si>
  <si>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</si>
  <si>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</si>
  <si>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</si>
  <si>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</si>
  <si>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</si>
  <si>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</si>
  <si>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</si>
  <si>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</si>
  <si>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</si>
  <si>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</si>
  <si>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</si>
  <si>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</si>
  <si>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</si>
  <si>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</si>
  <si>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</si>
  <si>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</si>
  <si>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</si>
  <si>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</si>
  <si>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</si>
  <si>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</si>
  <si>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</si>
  <si>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</si>
  <si>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</si>
  <si>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</si>
  <si>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</si>
  <si>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</si>
  <si>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</si>
  <si>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</si>
  <si>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</si>
  <si>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</si>
  <si>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</si>
  <si>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</si>
  <si>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</si>
  <si>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</si>
  <si>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</si>
  <si>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</si>
  <si>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</si>
  <si>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</si>
  <si>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</si>
  <si>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</si>
  <si>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</si>
  <si>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</si>
  <si>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</si>
  <si>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</si>
  <si>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</si>
  <si>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</si>
  <si>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</si>
  <si>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</si>
  <si>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</si>
  <si>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</si>
  <si>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</si>
  <si>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</si>
  <si>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</si>
  <si>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</si>
  <si>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</si>
  <si>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</si>
  <si>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</si>
  <si>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</si>
  <si>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</si>
  <si>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</si>
  <si>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</si>
  <si>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</si>
  <si>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</si>
  <si>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</si>
  <si>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</si>
  <si>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</si>
  <si>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</si>
  <si>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</si>
  <si>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</si>
  <si>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</si>
  <si>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</si>
  <si>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</si>
  <si>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</si>
  <si>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</si>
  <si>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</si>
  <si>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</si>
  <si>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</si>
  <si>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</si>
  <si>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</si>
  <si>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</si>
  <si>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</si>
  <si>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</si>
  <si>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</si>
  <si>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</si>
  <si>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</si>
  <si>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</si>
  <si>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</si>
  <si>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</si>
  <si>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</si>
  <si>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</si>
  <si>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</si>
  <si>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</si>
  <si>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</si>
  <si>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</si>
  <si>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</si>
  <si>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</si>
  <si>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</si>
  <si>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</si>
  <si>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</si>
  <si>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</si>
  <si>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</si>
  <si>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</si>
  <si>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</si>
  <si>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</si>
  <si>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</si>
  <si>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</si>
  <si>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</si>
  <si>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</si>
  <si>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</si>
  <si>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</si>
  <si>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</si>
  <si>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</si>
  <si>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</si>
  <si>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</si>
  <si>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</si>
  <si>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</si>
  <si>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</si>
  <si>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</si>
  <si>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</si>
  <si>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</si>
  <si>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</si>
  <si>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</si>
  <si>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</si>
  <si>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</si>
  <si>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</si>
  <si>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</si>
  <si>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</si>
  <si>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</si>
  <si>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</si>
  <si>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</si>
  <si>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</si>
  <si>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</si>
  <si>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</si>
  <si>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</si>
  <si>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</si>
  <si>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</si>
  <si>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</si>
  <si>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</si>
  <si>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</si>
  <si>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</si>
  <si>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</si>
  <si>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</si>
  <si>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</si>
  <si>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</si>
  <si>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</si>
  <si>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</si>
  <si>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</si>
  <si>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</si>
  <si>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</si>
  <si>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</si>
  <si>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</si>
  <si>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</si>
  <si>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</si>
  <si>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</si>
  <si>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</si>
  <si>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</si>
  <si>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</si>
  <si>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</si>
  <si>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</si>
  <si>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</si>
  <si>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</si>
  <si>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</si>
  <si>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</si>
  <si>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</si>
  <si>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</si>
  <si>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</si>
  <si>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</si>
  <si>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</si>
  <si>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</si>
  <si>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</si>
  <si>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</si>
  <si>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</si>
  <si>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</si>
  <si>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</si>
  <si>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</si>
  <si>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</si>
  <si>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</si>
  <si>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</si>
  <si>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</si>
  <si>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</si>
  <si>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</si>
  <si>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</si>
  <si>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</si>
  <si>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</si>
  <si>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</si>
  <si>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</si>
  <si>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</si>
  <si>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</si>
  <si>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</si>
  <si>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</si>
  <si>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</si>
  <si>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</si>
  <si>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</si>
  <si>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</si>
  <si>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</si>
  <si>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</si>
  <si>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</si>
  <si>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</si>
  <si>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</si>
  <si>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</si>
  <si>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</si>
  <si>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</si>
  <si>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</si>
  <si>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</si>
  <si>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</si>
  <si>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</si>
  <si>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</si>
  <si>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</si>
  <si>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</si>
  <si>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</si>
  <si>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</si>
  <si>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</si>
  <si>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</si>
  <si>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</si>
  <si>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</si>
  <si>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</si>
  <si>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</si>
  <si>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</si>
  <si>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</si>
  <si>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</si>
  <si>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</si>
  <si>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</si>
  <si>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</si>
  <si>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</si>
  <si>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</si>
  <si>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</si>
  <si>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</si>
  <si>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</si>
  <si>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</si>
  <si>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</si>
  <si>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</si>
  <si>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</si>
  <si>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</si>
  <si>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</si>
  <si>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</si>
  <si>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</si>
  <si>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</si>
  <si>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</si>
  <si>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</si>
  <si>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</si>
  <si>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</si>
  <si>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</si>
  <si>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</si>
  <si>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</si>
  <si>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</si>
  <si>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</si>
  <si>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</si>
  <si>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</si>
  <si>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</si>
  <si>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</si>
  <si>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</si>
  <si>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</si>
  <si>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</si>
  <si>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</si>
  <si>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</si>
  <si>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</si>
  <si>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</si>
  <si>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</si>
  <si>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</si>
  <si>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</si>
  <si>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</si>
  <si>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</si>
  <si>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</si>
  <si>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</si>
  <si>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</si>
  <si>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</si>
  <si>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</si>
  <si>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</si>
  <si>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</si>
  <si>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</si>
  <si>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</si>
  <si>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</si>
  <si>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</si>
  <si>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</si>
  <si>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</si>
  <si>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</si>
  <si>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</si>
  <si>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</si>
  <si>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</si>
  <si>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</si>
  <si>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</si>
  <si>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</si>
  <si>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</si>
  <si>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</si>
  <si>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</si>
  <si>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</si>
  <si>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</si>
  <si>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</si>
  <si>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</si>
  <si>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</si>
  <si>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</si>
  <si>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</si>
  <si>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</si>
  <si>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</si>
  <si>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</si>
  <si>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</si>
  <si>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</si>
  <si>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</si>
  <si>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</si>
  <si>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</si>
  <si>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</si>
  <si>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</si>
  <si>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</si>
  <si>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</si>
  <si>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</si>
  <si>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</si>
  <si>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</si>
  <si>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</si>
  <si>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</si>
  <si>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</si>
  <si>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</si>
  <si>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</si>
  <si>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</si>
  <si>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</si>
  <si>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</si>
  <si>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</si>
  <si>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</si>
  <si>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</si>
  <si>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</si>
  <si>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</si>
  <si>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</si>
  <si>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</si>
  <si>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</si>
  <si>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</si>
  <si>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</si>
  <si>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</si>
  <si>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</si>
  <si>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</si>
  <si>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</si>
  <si>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</si>
  <si>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</si>
  <si>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</si>
  <si>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</si>
  <si>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</si>
  <si>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</si>
  <si>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</si>
  <si>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</si>
  <si>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</si>
  <si>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</si>
  <si>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</si>
  <si>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</si>
  <si>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</si>
  <si>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</si>
  <si>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</si>
  <si>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</si>
  <si>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</si>
  <si>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</si>
  <si>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</si>
  <si>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</si>
  <si>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</si>
  <si>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</si>
  <si>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</si>
  <si>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</si>
  <si>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</si>
  <si>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</si>
  <si>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</si>
  <si>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</si>
  <si>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</si>
  <si>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</si>
  <si>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</si>
  <si>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</si>
  <si>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</si>
  <si>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</si>
  <si>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</si>
  <si>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</si>
  <si>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</si>
  <si>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</si>
  <si>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</si>
  <si>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</si>
  <si>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</si>
  <si>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</si>
  <si>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</si>
  <si>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</si>
  <si>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</si>
  <si>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</si>
  <si>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</si>
  <si>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</si>
  <si>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</si>
  <si>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</si>
  <si>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</si>
  <si>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</si>
  <si>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</si>
  <si>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</si>
  <si>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</si>
  <si>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</si>
  <si>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</si>
  <si>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</si>
  <si>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</si>
  <si>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</si>
  <si>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</si>
  <si>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</si>
  <si>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</si>
  <si>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</si>
  <si>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</si>
  <si>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</si>
  <si>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</si>
  <si>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</si>
  <si>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</si>
  <si>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</si>
  <si>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</si>
  <si>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</si>
  <si>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</si>
  <si>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</si>
  <si>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</si>
  <si>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</si>
  <si>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</si>
  <si>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</si>
  <si>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</si>
  <si>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</si>
  <si>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</si>
  <si>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</si>
  <si>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</si>
  <si>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</si>
  <si>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</si>
  <si>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</si>
  <si>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</si>
  <si>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</si>
  <si>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</si>
  <si>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</si>
  <si>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</si>
  <si>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</si>
  <si>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</si>
  <si>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</si>
  <si>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</si>
  <si>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</si>
  <si>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</si>
  <si>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</si>
  <si>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</si>
  <si>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</si>
  <si>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</si>
  <si>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</si>
  <si>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</si>
  <si>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</si>
  <si>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</si>
  <si>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</si>
  <si>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</si>
  <si>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</si>
  <si>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</si>
  <si>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</si>
  <si>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</si>
  <si>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</si>
  <si>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</si>
  <si>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</si>
  <si>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</si>
  <si>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</si>
  <si>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</si>
  <si>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</si>
  <si>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</si>
  <si>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</si>
  <si>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</si>
  <si>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</si>
  <si>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</si>
  <si>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</si>
  <si>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</si>
  <si>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</si>
  <si>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</si>
  <si>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</si>
  <si>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</si>
  <si>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</si>
  <si>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</si>
  <si>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</si>
  <si>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</si>
  <si>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</si>
  <si>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</si>
  <si>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</si>
  <si>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</si>
  <si>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</si>
  <si>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</si>
  <si>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</si>
  <si>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</si>
  <si>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</si>
  <si>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</si>
  <si>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</si>
  <si>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</si>
  <si>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</si>
  <si>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</si>
  <si>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</si>
  <si>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</si>
  <si>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</si>
  <si>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</si>
  <si>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</si>
  <si>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</si>
  <si>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</si>
  <si>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</si>
  <si>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</si>
  <si>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</si>
  <si>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</si>
  <si>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</si>
  <si>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</si>
  <si>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</si>
  <si>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</si>
  <si>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</si>
  <si>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</si>
  <si>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</si>
  <si>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</si>
  <si>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</si>
  <si>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</si>
  <si>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</si>
  <si>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</si>
  <si>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</si>
  <si>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</si>
  <si>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</si>
  <si>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</si>
  <si>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</si>
  <si>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</si>
  <si>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</si>
  <si>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</si>
  <si>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</si>
  <si>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</si>
  <si>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</si>
  <si>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</si>
  <si>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</si>
  <si>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</si>
  <si>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</si>
  <si>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</si>
  <si>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</si>
  <si>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</si>
  <si>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</si>
  <si>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</si>
  <si>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</si>
  <si>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</si>
  <si>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</si>
  <si>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</si>
  <si>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</si>
  <si>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</si>
  <si>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</si>
  <si>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</si>
  <si>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</si>
  <si>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</si>
  <si>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</si>
  <si>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</si>
  <si>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</si>
  <si>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</si>
  <si>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</si>
  <si>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</si>
  <si>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</si>
  <si>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</si>
  <si>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</si>
  <si>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</si>
  <si>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</si>
  <si>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</si>
  <si>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</si>
  <si>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</si>
  <si>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</si>
  <si>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</si>
  <si>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</si>
  <si>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</si>
  <si>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</si>
  <si>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</si>
  <si>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</si>
  <si>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</si>
  <si>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</si>
  <si>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</si>
  <si>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</si>
  <si>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</si>
  <si>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</si>
  <si>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</si>
  <si>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</si>
  <si>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</si>
  <si>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</si>
  <si>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</si>
  <si>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</si>
  <si>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</si>
  <si>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</si>
  <si>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</si>
  <si>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</si>
  <si>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</si>
  <si>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</si>
  <si>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</si>
  <si>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</si>
  <si>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</si>
  <si>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</si>
  <si>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</si>
  <si>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</si>
  <si>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</si>
  <si>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</si>
  <si>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</si>
  <si>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</si>
  <si>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</si>
  <si>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</si>
  <si>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</si>
  <si>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</si>
  <si>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</si>
  <si>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</si>
  <si>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</si>
  <si>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</si>
  <si>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</si>
  <si>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</si>
  <si>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</si>
  <si>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</si>
  <si>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</si>
  <si>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</si>
  <si>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</si>
  <si>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</si>
  <si>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</si>
  <si>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</si>
  <si>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</si>
  <si>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</si>
  <si>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</si>
  <si>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</si>
  <si>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</si>
  <si>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</si>
  <si>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</si>
  <si>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</si>
  <si>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</si>
  <si>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</si>
  <si>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</si>
  <si>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</si>
  <si>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</si>
  <si>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</si>
  <si>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</si>
  <si>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</si>
  <si>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</si>
  <si>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</si>
  <si>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</si>
  <si>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</si>
  <si>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</si>
  <si>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</si>
  <si>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</si>
  <si>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</si>
  <si>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</si>
  <si>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</si>
  <si>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</si>
  <si>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</si>
  <si>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</si>
  <si>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</si>
  <si>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</si>
  <si>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</si>
  <si>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</si>
  <si>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</si>
  <si>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</si>
  <si>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</si>
  <si>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</si>
  <si>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</si>
  <si>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</si>
  <si>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</si>
  <si>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</si>
  <si>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</si>
  <si>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</si>
  <si>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</si>
  <si>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</si>
  <si>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</si>
  <si>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</si>
  <si>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</si>
  <si>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</si>
  <si>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</si>
  <si>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</si>
  <si>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</si>
  <si>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</si>
  <si>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</si>
  <si>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</si>
  <si>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</si>
  <si>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</si>
  <si>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</si>
  <si>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</si>
  <si>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</si>
  <si>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</si>
  <si>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</si>
  <si>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</si>
  <si>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</si>
  <si>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</si>
  <si>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</si>
  <si>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</si>
  <si>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</si>
  <si>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</si>
  <si>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</si>
  <si>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</si>
  <si>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</si>
  <si>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</si>
  <si>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</si>
  <si>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</si>
  <si>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</si>
  <si>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</si>
  <si>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</si>
  <si>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</si>
  <si>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</si>
  <si>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</si>
  <si>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</si>
  <si>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</si>
  <si>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</si>
  <si>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</si>
  <si>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</si>
  <si>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</si>
  <si>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</si>
  <si>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</si>
  <si>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</si>
  <si>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</si>
  <si>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</si>
  <si>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</si>
  <si>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</si>
  <si>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</si>
  <si>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</si>
  <si>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</si>
  <si>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</si>
  <si>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</si>
  <si>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</si>
  <si>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</si>
  <si>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</si>
  <si>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</si>
  <si>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</si>
  <si>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</si>
  <si>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</si>
  <si>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</si>
  <si>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</si>
  <si>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</si>
  <si>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</si>
  <si>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</si>
  <si>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</si>
  <si>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</si>
  <si>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</si>
  <si>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</si>
  <si>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</si>
  <si>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</si>
  <si>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</si>
  <si>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</si>
  <si>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</si>
  <si>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</si>
  <si>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</si>
  <si>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</si>
  <si>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</si>
  <si>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</si>
  <si>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</si>
  <si>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</si>
  <si>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</si>
  <si>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</si>
  <si>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</si>
  <si>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</si>
  <si>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</si>
  <si>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</si>
  <si>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</si>
  <si>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</si>
  <si>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</si>
  <si>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</si>
  <si>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</si>
  <si>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</si>
  <si>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</si>
  <si>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</si>
  <si>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</si>
  <si>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</si>
  <si>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</si>
  <si>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</si>
  <si>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</si>
  <si>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</si>
  <si>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</si>
  <si>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</si>
  <si>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</si>
  <si>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</si>
  <si>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</si>
  <si>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</si>
  <si>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</si>
  <si>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</si>
  <si>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</si>
  <si>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</si>
  <si>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</si>
  <si>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</si>
  <si>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</si>
  <si>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</si>
  <si>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</si>
  <si>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</si>
  <si>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</si>
  <si>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</si>
  <si>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</si>
  <si>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</si>
  <si>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</si>
  <si>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</si>
  <si>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</si>
  <si>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</si>
  <si>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</si>
  <si>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</si>
  <si>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</si>
  <si>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</si>
  <si>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</si>
  <si>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</si>
  <si>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</si>
  <si>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</si>
  <si>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</si>
  <si>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</si>
  <si>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</si>
  <si>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</si>
  <si>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</si>
  <si>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</si>
  <si>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</si>
  <si>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</si>
  <si>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</si>
  <si>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</si>
  <si>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</si>
  <si>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</si>
  <si>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</si>
  <si>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</si>
  <si>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</si>
  <si>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</si>
  <si>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</si>
  <si>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</si>
  <si>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</si>
  <si>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</si>
  <si>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</si>
  <si>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</si>
  <si>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</si>
  <si>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</si>
  <si>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</si>
  <si>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</si>
  <si>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</si>
  <si>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</si>
  <si>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</si>
  <si>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</si>
  <si>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</si>
  <si>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</si>
  <si>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</si>
  <si>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</si>
  <si>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</si>
  <si>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</si>
  <si>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</si>
  <si>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</si>
  <si>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</si>
  <si>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</si>
  <si>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</si>
  <si>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</si>
  <si>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</si>
  <si>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</si>
  <si>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</si>
  <si>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</si>
  <si>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</si>
  <si>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</si>
  <si>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</si>
  <si>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</si>
  <si>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</si>
  <si>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</si>
  <si>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</si>
  <si>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</si>
  <si>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</si>
  <si>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</si>
  <si>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</si>
  <si>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</si>
  <si>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</si>
  <si>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</si>
  <si>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</si>
  <si>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</si>
  <si>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</si>
  <si>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</si>
  <si>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</si>
  <si>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</si>
  <si>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</si>
  <si>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</si>
  <si>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</si>
  <si>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</si>
  <si>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</si>
  <si>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</si>
  <si>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</si>
  <si>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</si>
  <si>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</si>
  <si>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</si>
  <si>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</si>
  <si>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</si>
  <si>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</si>
  <si>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</si>
  <si>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</si>
  <si>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</si>
  <si>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</si>
  <si>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</si>
  <si>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</si>
  <si>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</si>
  <si>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</si>
  <si>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</si>
  <si>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</si>
  <si>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</si>
  <si>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</si>
  <si>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</si>
  <si>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</si>
  <si>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</si>
  <si>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</si>
  <si>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</si>
  <si>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</si>
  <si>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</si>
  <si>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</si>
  <si>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</si>
  <si>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</si>
  <si>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</si>
  <si>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</si>
  <si>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</si>
  <si>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</si>
  <si>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</si>
  <si>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</si>
  <si>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</si>
  <si>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</si>
  <si>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</si>
  <si>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</si>
  <si>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</si>
  <si>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</si>
  <si>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</si>
  <si>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</si>
  <si>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</si>
  <si>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</si>
  <si>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</si>
  <si>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</si>
  <si>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</si>
  <si>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</si>
  <si>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</si>
  <si>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</si>
  <si>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</si>
  <si>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</si>
  <si>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</si>
  <si>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</si>
  <si>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</si>
  <si>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</si>
  <si>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</si>
  <si>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</si>
  <si>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</si>
  <si>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</si>
  <si>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</si>
  <si>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</si>
  <si>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</si>
  <si>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</si>
  <si>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</si>
  <si>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</si>
  <si>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</si>
  <si>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</si>
  <si>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</si>
  <si>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</si>
  <si>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</si>
  <si>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</si>
  <si>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</si>
  <si>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</si>
  <si>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</si>
  <si>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</si>
  <si>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</si>
  <si>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</si>
  <si>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</si>
  <si>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</si>
  <si>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</si>
  <si>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</si>
  <si>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</si>
  <si>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</si>
  <si>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</si>
  <si>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</si>
  <si>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</si>
  <si>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</si>
  <si>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</si>
  <si>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</si>
  <si>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</si>
  <si>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</si>
  <si>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</si>
  <si>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</si>
  <si>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</si>
  <si>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</si>
  <si>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</si>
  <si>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</si>
  <si>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</si>
  <si>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</si>
  <si>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</si>
  <si>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</si>
  <si>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</si>
  <si>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</si>
  <si>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</si>
  <si>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</si>
  <si>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</si>
  <si>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</si>
  <si>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</si>
  <si>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</si>
  <si>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</si>
  <si>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</si>
  <si>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</si>
  <si>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</si>
  <si>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</si>
  <si>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</si>
  <si>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</si>
  <si>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</si>
  <si>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</si>
  <si>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</si>
  <si>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</si>
  <si>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</si>
  <si>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</si>
  <si>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</si>
  <si>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</si>
  <si>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</si>
  <si>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</si>
  <si>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</si>
  <si>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</si>
  <si>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</si>
  <si>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</si>
  <si>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</si>
  <si>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</si>
  <si>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</si>
  <si>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</si>
  <si>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</si>
  <si>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</si>
  <si>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</si>
  <si>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</si>
  <si>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</si>
  <si>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</si>
  <si>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</si>
  <si>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</si>
  <si>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</si>
  <si>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</si>
  <si>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</si>
  <si>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</si>
  <si>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</si>
  <si>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</si>
  <si>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</si>
  <si>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</si>
  <si>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</si>
  <si>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</si>
  <si>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</si>
  <si>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</si>
  <si>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</si>
  <si>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</si>
  <si>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</si>
  <si>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</si>
  <si>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</si>
  <si>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</si>
  <si>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</si>
  <si>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</si>
  <si>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</si>
  <si>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</si>
  <si>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</si>
  <si>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</si>
  <si>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</si>
  <si>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</si>
  <si>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</si>
  <si>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</si>
  <si>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</si>
  <si>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</si>
  <si>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</si>
  <si>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</si>
  <si>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</si>
  <si>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</si>
  <si>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</si>
  <si>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</si>
  <si>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</si>
  <si>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</si>
  <si>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</si>
  <si>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</si>
  <si>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</si>
  <si>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</si>
  <si>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</si>
  <si>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</si>
  <si>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</si>
  <si>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</si>
  <si>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</si>
  <si>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</si>
  <si>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</si>
  <si>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</si>
  <si>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</si>
  <si>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</si>
  <si>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</si>
  <si>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</si>
  <si>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</si>
  <si>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</si>
  <si>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</si>
  <si>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</si>
  <si>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</si>
  <si>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</si>
  <si>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</si>
  <si>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</si>
  <si>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</si>
  <si>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</si>
  <si>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</si>
  <si>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</si>
  <si>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</si>
  <si>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</si>
  <si>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</si>
  <si>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</si>
  <si>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</si>
  <si>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</si>
  <si>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</si>
  <si>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</si>
  <si>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</si>
  <si>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</si>
  <si>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</si>
  <si>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</si>
  <si>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</si>
  <si>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</si>
  <si>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</si>
  <si>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</si>
  <si>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</si>
  <si>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</si>
  <si>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</si>
  <si>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</si>
  <si>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</si>
  <si>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</si>
  <si>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</si>
  <si>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</si>
  <si>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</si>
  <si>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</si>
  <si>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</si>
  <si>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</si>
  <si>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</si>
  <si>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</si>
  <si>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</si>
  <si>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</si>
  <si>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</si>
  <si>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</si>
  <si>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</si>
  <si>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</si>
  <si>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</si>
  <si>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</si>
  <si>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</si>
  <si>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</si>
  <si>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</si>
  <si>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</si>
  <si>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</si>
  <si>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</si>
  <si>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</si>
  <si>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</si>
  <si>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</si>
  <si>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</si>
  <si>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</si>
  <si>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</si>
  <si>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</si>
  <si>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</si>
  <si>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</si>
  <si>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</si>
  <si>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</si>
  <si>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</si>
  <si>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</si>
  <si>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</si>
  <si>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</si>
  <si>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</si>
  <si>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</si>
  <si>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</si>
  <si>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</si>
  <si>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</si>
  <si>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</si>
  <si>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</si>
  <si>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</si>
  <si>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</si>
  <si>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</si>
  <si>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</si>
  <si>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</si>
  <si>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</si>
  <si>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</si>
  <si>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</si>
  <si>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</si>
  <si>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</si>
  <si>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</si>
  <si>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</si>
  <si>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</si>
  <si>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</si>
  <si>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</si>
  <si>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</si>
  <si>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</si>
  <si>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</si>
  <si>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</si>
  <si>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</si>
  <si>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</si>
  <si>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</si>
  <si>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</si>
  <si>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</si>
  <si>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</si>
  <si>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</si>
  <si>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</si>
  <si>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</si>
  <si>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</si>
  <si>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</si>
  <si>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</si>
  <si>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</si>
  <si>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</si>
  <si>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</si>
  <si>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</si>
  <si>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</si>
  <si>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</si>
  <si>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</si>
  <si>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</si>
  <si>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</si>
  <si>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</si>
  <si>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</si>
  <si>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</si>
  <si>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</si>
  <si>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</si>
  <si>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</si>
  <si>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</si>
  <si>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</si>
  <si>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</si>
  <si>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</si>
  <si>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</si>
  <si>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</si>
  <si>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</si>
  <si>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</si>
  <si>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</si>
  <si>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</si>
  <si>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</si>
  <si>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</si>
  <si>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</si>
  <si>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</si>
  <si>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</si>
  <si>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</si>
  <si>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</si>
  <si>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</si>
  <si>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</si>
  <si>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</si>
  <si>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</si>
  <si>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</si>
  <si>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</si>
  <si>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</si>
  <si>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</si>
  <si>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</si>
  <si>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</si>
  <si>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</si>
  <si>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</si>
  <si>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</si>
  <si>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</si>
  <si>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</si>
  <si>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</si>
  <si>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</si>
  <si>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</si>
  <si>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</si>
  <si>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</si>
  <si>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</si>
  <si>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</si>
  <si>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</si>
  <si>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</si>
  <si>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</si>
  <si>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</si>
  <si>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</si>
  <si>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</si>
  <si>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</si>
  <si>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</si>
  <si>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</si>
  <si>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</si>
  <si>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</si>
  <si>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</si>
  <si>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</si>
  <si>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</si>
  <si>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</si>
  <si>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</si>
  <si>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</si>
  <si>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</si>
  <si>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</si>
  <si>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</si>
  <si>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</si>
  <si>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</si>
  <si>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</si>
  <si>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</si>
  <si>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</si>
  <si>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</si>
  <si>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</si>
  <si>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</si>
  <si>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</si>
  <si>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</si>
  <si>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</si>
  <si>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</si>
  <si>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</si>
  <si>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</si>
  <si>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</si>
  <si>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</si>
  <si>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</si>
  <si>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</si>
  <si>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</si>
  <si>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</si>
  <si>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</si>
  <si>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</si>
  <si>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</si>
  <si>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</si>
  <si>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</si>
  <si>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</si>
  <si>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</si>
  <si>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</si>
  <si>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</si>
  <si>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</si>
  <si>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</si>
  <si>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</si>
  <si>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</si>
  <si>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</si>
  <si>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</si>
  <si>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</si>
  <si>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</si>
  <si>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</si>
  <si>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</si>
  <si>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</si>
  <si>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</si>
  <si>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</si>
  <si>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</si>
  <si>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</si>
  <si>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</si>
  <si>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</si>
  <si>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</si>
  <si>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</si>
  <si>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</si>
  <si>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</si>
  <si>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</si>
  <si>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</si>
  <si>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</si>
  <si>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</si>
  <si>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</si>
  <si>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</si>
  <si>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</si>
  <si>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</si>
  <si>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</si>
  <si>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</si>
  <si>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</si>
  <si>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</si>
  <si>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</si>
  <si>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</si>
  <si>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</si>
  <si>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</si>
  <si>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</si>
  <si>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</si>
  <si>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</si>
  <si>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</si>
  <si>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</si>
  <si>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</si>
  <si>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</si>
  <si>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</si>
  <si>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</si>
  <si>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</si>
  <si>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</si>
  <si>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</si>
  <si>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</si>
  <si>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</si>
  <si>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</si>
  <si>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</si>
  <si>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</si>
  <si>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</si>
  <si>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</si>
  <si>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</si>
  <si>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</si>
  <si>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</si>
  <si>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</si>
  <si>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</si>
  <si>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</si>
  <si>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</si>
  <si>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</si>
  <si>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</si>
  <si>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</si>
  <si>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</si>
  <si>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</si>
  <si>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</si>
  <si>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</si>
  <si>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</si>
  <si>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</si>
  <si>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</si>
  <si>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</si>
  <si>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</si>
  <si>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</si>
  <si>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</si>
  <si>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</si>
  <si>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</si>
  <si>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</si>
  <si>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</si>
  <si>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</si>
  <si>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</si>
  <si>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</si>
  <si>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</si>
  <si>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</si>
  <si>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</si>
  <si>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</si>
  <si>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</si>
  <si>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</si>
  <si>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</si>
  <si>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</si>
  <si>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</si>
  <si>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</si>
  <si>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</si>
  <si>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</si>
  <si>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</si>
  <si>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</si>
  <si>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</si>
  <si>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</si>
  <si>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</si>
  <si>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</si>
  <si>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</si>
  <si>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</si>
  <si>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</si>
  <si>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</si>
  <si>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</si>
  <si>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</si>
  <si>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</si>
  <si>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</si>
  <si>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</si>
  <si>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</si>
  <si>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</si>
  <si>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</si>
  <si>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</si>
  <si>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</si>
  <si>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</si>
  <si>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</si>
  <si>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</si>
  <si>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</si>
  <si>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</si>
  <si>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</si>
  <si>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</si>
  <si>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</si>
  <si>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</si>
  <si>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</si>
  <si>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</si>
  <si>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</si>
  <si>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</si>
  <si>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</si>
  <si>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</si>
  <si>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</si>
  <si>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</si>
  <si>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</si>
  <si>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</si>
  <si>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</si>
  <si>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</si>
  <si>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</si>
  <si>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</si>
  <si>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</si>
  <si>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</si>
  <si>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</si>
  <si>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</si>
  <si>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</si>
  <si>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</si>
  <si>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</si>
  <si>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</si>
  <si>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</si>
  <si>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</si>
  <si>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</si>
  <si>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</si>
  <si>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</si>
  <si>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</si>
  <si>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</si>
  <si>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</si>
  <si>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</si>
  <si>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</si>
  <si>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</si>
  <si>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</si>
  <si>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</si>
  <si>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</si>
  <si>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</si>
  <si>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</si>
  <si>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</si>
  <si>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</si>
  <si>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</si>
  <si>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</si>
  <si>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</si>
  <si>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</si>
  <si>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</si>
  <si>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</si>
  <si>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</si>
  <si>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</si>
  <si>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</si>
  <si>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</si>
  <si>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</si>
  <si>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</si>
  <si>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</si>
  <si>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</si>
  <si>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</si>
  <si>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</si>
  <si>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</si>
  <si>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</si>
  <si>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</si>
  <si>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</si>
  <si>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</si>
  <si>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</si>
  <si>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</si>
  <si>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</si>
  <si>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</si>
  <si>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</si>
  <si>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</si>
  <si>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</si>
  <si>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</si>
  <si>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</si>
  <si>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</si>
  <si>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</si>
  <si>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</si>
  <si>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</si>
  <si>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</si>
  <si>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</si>
  <si>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</si>
  <si>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</si>
  <si>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</si>
  <si>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</si>
  <si>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</si>
  <si>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</si>
  <si>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</si>
  <si>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</si>
  <si>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</si>
  <si>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</si>
  <si>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</si>
  <si>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</si>
  <si>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</si>
  <si>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</si>
  <si>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</si>
  <si>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</si>
  <si>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</si>
  <si>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</si>
  <si>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</si>
  <si>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</si>
  <si>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</si>
  <si>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</si>
  <si>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</si>
  <si>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</si>
  <si>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</si>
  <si>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</si>
  <si>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</si>
  <si>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</si>
  <si>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</si>
  <si>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</si>
  <si>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</si>
  <si>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</si>
  <si>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</si>
  <si>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</si>
  <si>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</si>
  <si>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</si>
  <si>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</si>
  <si>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</si>
  <si>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</si>
  <si>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</si>
  <si>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</si>
  <si>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</si>
  <si>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</si>
  <si>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</si>
  <si>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</si>
  <si>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</si>
  <si>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</si>
  <si>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</si>
  <si>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</si>
  <si>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</si>
  <si>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</si>
  <si>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</si>
  <si>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</si>
  <si>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</si>
  <si>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</si>
  <si>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</si>
  <si>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</si>
  <si>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</si>
  <si>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</si>
  <si>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</si>
  <si>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</si>
  <si>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</si>
  <si>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</si>
  <si>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</si>
  <si>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</si>
  <si>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</si>
  <si>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</si>
  <si>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</si>
  <si>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</si>
  <si>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</si>
  <si>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</si>
  <si>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</si>
  <si>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</si>
  <si>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</si>
  <si>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</si>
  <si>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</si>
  <si>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</si>
  <si>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</si>
  <si>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</si>
  <si>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</si>
  <si>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</si>
  <si>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</si>
  <si>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</si>
  <si>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</si>
  <si>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</si>
  <si>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</si>
  <si>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</si>
  <si>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</si>
  <si>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</si>
  <si>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</si>
  <si>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</si>
  <si>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</si>
  <si>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</si>
  <si>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</si>
  <si>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</si>
  <si>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</si>
  <si>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</si>
  <si>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</si>
  <si>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</si>
  <si>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</si>
  <si>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</si>
  <si>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</si>
  <si>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</si>
  <si>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</si>
  <si>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</si>
  <si>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</si>
  <si>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</si>
  <si>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</si>
  <si>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</si>
  <si>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</si>
  <si>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</si>
  <si>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</si>
  <si>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</si>
  <si>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</si>
  <si>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</si>
  <si>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</si>
  <si>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</si>
  <si>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</si>
  <si>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</si>
  <si>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</si>
  <si>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</si>
  <si>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</si>
  <si>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</si>
  <si>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</si>
  <si>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</si>
  <si>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</si>
  <si>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</si>
  <si>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</si>
  <si>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</si>
  <si>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</si>
  <si>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</si>
  <si>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</si>
  <si>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</si>
  <si>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</si>
  <si>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</si>
  <si>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</si>
  <si>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</si>
  <si>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</si>
  <si>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</si>
  <si>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</si>
  <si>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</si>
  <si>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</si>
  <si>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</si>
  <si>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</si>
  <si>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</si>
  <si>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</si>
  <si>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</si>
  <si>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</si>
  <si>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</si>
  <si>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</si>
  <si>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</si>
  <si>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</si>
  <si>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</si>
  <si>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</si>
  <si>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</si>
  <si>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</si>
  <si>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</si>
  <si>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</si>
  <si>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</si>
  <si>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</si>
  <si>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</si>
  <si>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</si>
  <si>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</si>
  <si>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</si>
  <si>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</si>
  <si>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</si>
  <si>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</si>
  <si>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</si>
  <si>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</si>
  <si>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</si>
  <si>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</si>
  <si>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</si>
  <si>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</si>
  <si>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</si>
  <si>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</si>
  <si>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</si>
  <si>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</si>
  <si>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</si>
  <si>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</si>
  <si>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</si>
  <si>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</si>
  <si>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</si>
  <si>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</si>
  <si>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</si>
  <si>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</si>
  <si>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</si>
  <si>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</si>
  <si>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</si>
  <si>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</si>
  <si>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</si>
  <si>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</si>
  <si>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</si>
  <si>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</si>
  <si>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</si>
  <si>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</si>
  <si>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</si>
  <si>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</si>
  <si>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</si>
  <si>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</si>
  <si>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</si>
  <si>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</si>
  <si>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</si>
  <si>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</si>
  <si>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</si>
  <si>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</si>
  <si>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</si>
  <si>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</si>
  <si>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</si>
  <si>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</si>
  <si>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</si>
  <si>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</si>
  <si>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</si>
  <si>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</si>
  <si>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</si>
  <si>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</si>
  <si>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</si>
  <si>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</si>
  <si>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</si>
  <si>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</si>
  <si>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</si>
  <si>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</si>
  <si>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</si>
  <si>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</si>
  <si>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</si>
  <si>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</si>
  <si>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</si>
  <si>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</si>
  <si>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</si>
  <si>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</si>
  <si>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</si>
  <si>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</si>
  <si>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</si>
  <si>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</si>
  <si>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</si>
  <si>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</si>
  <si>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</si>
  <si>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</si>
  <si>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</si>
  <si>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</si>
  <si>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</si>
  <si>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</si>
  <si>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</si>
  <si>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</si>
  <si>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</si>
  <si>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</si>
  <si>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</si>
  <si>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</si>
  <si>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</si>
  <si>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</si>
  <si>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</si>
  <si>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</si>
  <si>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</si>
  <si>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</si>
  <si>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</si>
  <si>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</si>
  <si>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</si>
  <si>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</si>
  <si>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</si>
  <si>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</si>
  <si>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</si>
  <si>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</si>
  <si>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</si>
  <si>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</si>
  <si>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</si>
  <si>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</si>
  <si>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</si>
  <si>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</si>
  <si>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</si>
  <si>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</si>
  <si>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</si>
  <si>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</si>
  <si>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</si>
  <si>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</si>
  <si>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</si>
  <si>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</si>
  <si>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</si>
  <si>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</si>
  <si>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</si>
  <si>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</si>
  <si>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</si>
  <si>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</si>
  <si>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</si>
  <si>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</si>
  <si>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</si>
  <si>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</si>
  <si>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</si>
  <si>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</si>
  <si>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</si>
  <si>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</si>
  <si>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</si>
  <si>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</si>
  <si>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</si>
  <si>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</si>
  <si>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</si>
  <si>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</si>
  <si>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</si>
  <si>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</si>
  <si>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</si>
  <si>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</si>
  <si>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</si>
  <si>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</si>
  <si>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</si>
  <si>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</si>
  <si>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</si>
  <si>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</si>
  <si>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</si>
  <si>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</si>
  <si>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</si>
  <si>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</si>
  <si>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</si>
  <si>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</si>
  <si>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</si>
  <si>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</si>
  <si>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</si>
  <si>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</si>
  <si>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</si>
  <si>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</si>
  <si>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</si>
  <si>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</si>
  <si>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</si>
  <si>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</si>
  <si>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</si>
  <si>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</si>
  <si>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</si>
  <si>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</si>
  <si>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</si>
  <si>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</si>
  <si>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</si>
  <si>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</si>
  <si>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</si>
  <si>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</si>
  <si>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</si>
  <si>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</si>
  <si>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</si>
  <si>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</si>
  <si>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</si>
  <si>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</si>
  <si>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</si>
  <si>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</si>
  <si>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</si>
  <si>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</si>
  <si>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</si>
  <si>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</si>
  <si>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</si>
  <si>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</si>
  <si>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</si>
  <si>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</si>
  <si>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</si>
  <si>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</si>
  <si>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</si>
  <si>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</si>
  <si>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</si>
  <si>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</si>
  <si>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</si>
  <si>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</si>
  <si>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</si>
  <si>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</si>
  <si>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</si>
  <si>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</si>
  <si>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</si>
  <si>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</si>
  <si>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</si>
  <si>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</si>
  <si>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</si>
  <si>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</si>
  <si>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</si>
  <si>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</si>
  <si>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</si>
  <si>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</si>
  <si>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</si>
  <si>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</si>
  <si>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</si>
  <si>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</si>
  <si>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</si>
  <si>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</si>
  <si>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</si>
  <si>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</si>
  <si>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</si>
  <si>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</si>
  <si>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</si>
  <si>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</si>
  <si>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</si>
  <si>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</si>
  <si>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</si>
  <si>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</si>
  <si>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</si>
  <si>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</si>
  <si>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</si>
  <si>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</si>
  <si>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</si>
  <si>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</si>
  <si>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</si>
  <si>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</si>
  <si>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</si>
  <si>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</si>
  <si>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</si>
  <si>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</si>
  <si>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</si>
  <si>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</si>
  <si>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</si>
  <si>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</si>
  <si>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</si>
  <si>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</si>
  <si>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</si>
  <si>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</si>
  <si>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</si>
  <si>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</si>
  <si>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</si>
  <si>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</si>
  <si>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</si>
  <si>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</si>
  <si>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</si>
  <si>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</si>
  <si>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</si>
  <si>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</si>
  <si>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</si>
  <si>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</si>
  <si>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</si>
  <si>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</si>
  <si>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</si>
  <si>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</si>
  <si>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</si>
  <si>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</si>
  <si>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</si>
  <si>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</si>
  <si>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</si>
  <si>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</si>
  <si>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</si>
  <si>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</si>
  <si>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</si>
  <si>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</si>
  <si>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</si>
  <si>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</si>
  <si>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</si>
  <si>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</si>
  <si>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</si>
  <si>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</si>
  <si>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</si>
  <si>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</si>
  <si>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</si>
  <si>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</si>
  <si>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</si>
  <si>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</si>
  <si>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</si>
  <si>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</si>
  <si>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</si>
  <si>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</si>
  <si>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</si>
  <si>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</si>
  <si>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</si>
  <si>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</si>
  <si>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</si>
  <si>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</si>
  <si>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</si>
  <si>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</si>
  <si>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</si>
  <si>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</si>
  <si>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</si>
  <si>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</si>
  <si>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</si>
  <si>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</si>
  <si>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</si>
  <si>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</si>
  <si>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</si>
  <si>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</si>
  <si>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</si>
  <si>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</si>
  <si>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</si>
  <si>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</si>
  <si>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</si>
  <si>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</si>
  <si>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</si>
  <si>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</si>
  <si>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</si>
  <si>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</si>
  <si>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</si>
  <si>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</si>
  <si>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</si>
  <si>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</si>
  <si>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</si>
  <si>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</si>
  <si>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</si>
  <si>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</si>
  <si>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</si>
  <si>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</si>
  <si>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</si>
  <si>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</si>
  <si>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</si>
  <si>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</si>
  <si>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</si>
  <si>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</si>
  <si>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</si>
  <si>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</si>
  <si>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</si>
  <si>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</si>
  <si>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</si>
  <si>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</si>
  <si>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</si>
  <si>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</si>
  <si>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</si>
  <si>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</si>
  <si>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</si>
  <si>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</si>
  <si>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</si>
  <si>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</si>
  <si>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</si>
  <si>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</si>
  <si>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</si>
  <si>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</si>
  <si>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</si>
  <si>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</si>
  <si>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</si>
  <si>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</si>
  <si>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</si>
  <si>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</si>
  <si>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</si>
  <si>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</si>
  <si>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</si>
  <si>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</si>
  <si>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</si>
  <si>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</si>
  <si>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</si>
  <si>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</si>
  <si>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</si>
  <si>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</si>
  <si>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</si>
  <si>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</si>
  <si>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</si>
  <si>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</si>
  <si>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</si>
  <si>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</si>
  <si>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</si>
  <si>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</si>
  <si>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</si>
  <si>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</si>
  <si>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</si>
  <si>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</si>
  <si>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</si>
  <si>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</si>
  <si>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</si>
  <si>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</si>
  <si>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</si>
  <si>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</si>
  <si>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</si>
  <si>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</si>
  <si>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</si>
  <si>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</si>
  <si>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</si>
  <si>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</si>
  <si>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</si>
  <si>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</si>
  <si>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</si>
  <si>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</si>
  <si>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</si>
  <si>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</si>
  <si>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</si>
  <si>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</si>
  <si>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</si>
  <si>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</si>
  <si>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</si>
  <si>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</si>
  <si>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</si>
  <si>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</si>
  <si>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</si>
  <si>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</si>
  <si>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</si>
  <si>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</si>
  <si>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</si>
  <si>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</si>
  <si>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</si>
  <si>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</si>
  <si>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</si>
  <si>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</si>
  <si>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</si>
  <si>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</si>
  <si>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</si>
  <si>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</si>
  <si>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</si>
  <si>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</si>
  <si>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</si>
  <si>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</si>
  <si>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</si>
  <si>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</si>
  <si>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</si>
  <si>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</si>
  <si>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</si>
  <si>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</si>
  <si>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</si>
  <si>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</si>
  <si>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</si>
  <si>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</si>
  <si>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</si>
  <si>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</si>
  <si>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</si>
  <si>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</si>
  <si>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</si>
  <si>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</si>
  <si>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</si>
  <si>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</si>
  <si>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</si>
  <si>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</si>
  <si>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</si>
  <si>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</si>
  <si>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</si>
  <si>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</si>
  <si>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</si>
  <si>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</si>
  <si>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</si>
  <si>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</si>
  <si>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</si>
  <si>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</si>
  <si>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</si>
  <si>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</si>
  <si>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</si>
  <si>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</si>
  <si>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</si>
  <si>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</si>
  <si>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</si>
  <si>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</si>
  <si>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</si>
  <si>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</si>
  <si>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</si>
  <si>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</si>
  <si>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</si>
  <si>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</si>
  <si>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</si>
  <si>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</si>
  <si>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</si>
  <si>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</si>
  <si>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</si>
  <si>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</si>
  <si>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</si>
  <si>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</si>
  <si>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</si>
  <si>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</si>
  <si>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</si>
  <si>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</si>
  <si>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</si>
  <si>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</si>
  <si>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</si>
  <si>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</si>
  <si>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</si>
  <si>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</si>
  <si>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</si>
  <si>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</si>
  <si>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</si>
  <si>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</si>
  <si>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</si>
  <si>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</si>
  <si>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</si>
  <si>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</si>
  <si>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</si>
  <si>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</si>
  <si>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</si>
  <si>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</si>
  <si>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</si>
  <si>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</si>
  <si>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</si>
  <si>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</si>
  <si>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</si>
  <si>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</si>
  <si>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</si>
  <si>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</si>
  <si>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</si>
  <si>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</si>
  <si>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</si>
  <si>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</si>
  <si>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</si>
  <si>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</si>
  <si>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</si>
  <si>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</si>
  <si>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</si>
  <si>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</si>
  <si>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</si>
  <si>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</si>
  <si>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</si>
  <si>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</si>
  <si>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</si>
  <si>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</si>
  <si>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</si>
  <si>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</si>
  <si>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</si>
  <si>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</si>
  <si>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</si>
  <si>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</si>
  <si>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</si>
  <si>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</si>
  <si>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</si>
  <si>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</si>
  <si>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</si>
  <si>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</si>
  <si>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</si>
  <si>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</si>
  <si>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</si>
  <si>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</si>
  <si>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</si>
  <si>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</si>
  <si>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</si>
  <si>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</si>
  <si>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</si>
  <si>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</si>
  <si>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</si>
  <si>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</si>
  <si>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</si>
  <si>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</si>
  <si>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</si>
  <si>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</si>
  <si>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</si>
  <si>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</si>
  <si>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</si>
  <si>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</si>
  <si>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</si>
  <si>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</si>
  <si>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</si>
  <si>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</si>
  <si>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</si>
  <si>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</si>
  <si>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</si>
  <si>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</si>
  <si>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</si>
  <si>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</si>
  <si>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</si>
  <si>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</si>
  <si>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</si>
  <si>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</si>
  <si>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</si>
  <si>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</si>
  <si>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</si>
  <si>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</si>
  <si>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</si>
  <si>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</si>
  <si>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</si>
  <si>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</si>
  <si>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</si>
  <si>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</si>
  <si>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</si>
  <si>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</si>
  <si>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</si>
  <si>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</si>
  <si>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</si>
  <si>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</si>
  <si>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</si>
  <si>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</si>
  <si>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</si>
  <si>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</si>
  <si>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</si>
  <si>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</si>
  <si>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</si>
  <si>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</si>
  <si>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</si>
  <si>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</si>
  <si>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</si>
  <si>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</si>
  <si>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</si>
  <si>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</si>
  <si>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</si>
  <si>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</si>
  <si>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</si>
  <si>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</si>
  <si>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</si>
  <si>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</si>
  <si>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</si>
  <si>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</si>
  <si>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</si>
  <si>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</si>
  <si>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</si>
  <si>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</si>
  <si>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</si>
  <si>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</si>
  <si>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</si>
  <si>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</si>
  <si>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</si>
  <si>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</si>
  <si>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</si>
  <si>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</si>
  <si>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</si>
  <si>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</si>
  <si>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</si>
  <si>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</si>
  <si>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</si>
  <si>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</si>
  <si>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</si>
  <si>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</si>
  <si>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</si>
  <si>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</si>
  <si>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</si>
  <si>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</si>
  <si>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</si>
  <si>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</si>
  <si>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</si>
  <si>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</si>
  <si>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</si>
  <si>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</si>
  <si>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</si>
  <si>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</si>
  <si>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</si>
  <si>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</si>
  <si>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</si>
  <si>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</si>
  <si>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</si>
  <si>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</si>
  <si>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</si>
  <si>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</si>
  <si>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</si>
  <si>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</si>
  <si>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</si>
  <si>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</si>
  <si>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</si>
  <si>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</si>
  <si>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</si>
  <si>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</si>
  <si>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</si>
  <si>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</si>
  <si>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</si>
  <si>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</si>
  <si>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</si>
  <si>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</si>
  <si>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</si>
  <si>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</si>
  <si>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</si>
  <si>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</si>
  <si>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</si>
  <si>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</si>
  <si>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</si>
  <si>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</si>
  <si>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</si>
  <si>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</si>
  <si>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</si>
  <si>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</si>
  <si>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</si>
  <si>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</si>
  <si>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</si>
  <si>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</si>
  <si>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</si>
  <si>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</si>
  <si>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</si>
  <si>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</si>
  <si>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</si>
  <si>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</si>
  <si>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</si>
  <si>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</si>
  <si>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</si>
  <si>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</si>
  <si>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</si>
  <si>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</si>
  <si>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</si>
  <si>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</si>
  <si>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</si>
  <si>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</si>
  <si>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</si>
  <si>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</si>
  <si>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</si>
  <si>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</si>
  <si>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</si>
  <si>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</si>
  <si>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</si>
  <si>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</si>
  <si>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</si>
  <si>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</si>
  <si>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</si>
  <si>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</si>
  <si>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</si>
  <si>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</si>
  <si>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</si>
  <si>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</si>
  <si>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</si>
  <si>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</si>
  <si>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</si>
  <si>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</si>
  <si>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</si>
  <si>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</si>
  <si>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</si>
  <si>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</si>
  <si>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</si>
  <si>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</si>
  <si>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</si>
  <si>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</si>
  <si>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</si>
  <si>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</si>
  <si>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</si>
  <si>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</si>
  <si>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</si>
  <si>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</si>
  <si>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</si>
  <si>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</si>
  <si>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</si>
  <si>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</si>
  <si>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</si>
  <si>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</si>
  <si>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</si>
  <si>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</si>
  <si>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</si>
  <si>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</si>
  <si>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</si>
  <si>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</si>
  <si>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</si>
  <si>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</si>
  <si>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</si>
  <si>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</si>
  <si>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</si>
  <si>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</si>
  <si>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</si>
  <si>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</si>
  <si>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</si>
  <si>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</si>
  <si>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</si>
  <si>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</si>
  <si>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</si>
  <si>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</si>
  <si>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</si>
  <si>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</si>
  <si>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</si>
  <si>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</si>
  <si>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</si>
  <si>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</si>
  <si>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</si>
  <si>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</si>
  <si>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</si>
  <si>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</si>
  <si>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</si>
  <si>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</si>
  <si>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</si>
  <si>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</si>
  <si>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</si>
  <si>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</si>
  <si>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</si>
  <si>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</si>
  <si>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</si>
  <si>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</si>
  <si>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</si>
  <si>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</si>
  <si>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</si>
  <si>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</si>
  <si>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</si>
  <si>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</si>
  <si>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</si>
  <si>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</si>
  <si>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</si>
  <si>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</si>
  <si>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</si>
  <si>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</si>
  <si>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</si>
  <si>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</si>
  <si>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</si>
  <si>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</si>
  <si>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</si>
  <si>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</si>
  <si>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</si>
  <si>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</si>
  <si>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</si>
  <si>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</si>
  <si>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</si>
  <si>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</si>
  <si>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</si>
  <si>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</si>
  <si>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</si>
  <si>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</si>
  <si>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</si>
  <si>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</si>
  <si>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</si>
  <si>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</si>
  <si>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</si>
  <si>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</si>
  <si>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</si>
  <si>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</si>
  <si>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</si>
  <si>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</si>
  <si>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</si>
  <si>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</si>
  <si>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</si>
  <si>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</si>
  <si>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</si>
  <si>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</si>
  <si>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</si>
  <si>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</si>
  <si>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</si>
  <si>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</si>
  <si>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</si>
  <si>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</si>
  <si>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</si>
  <si>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</si>
  <si>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</si>
  <si>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</si>
  <si>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</si>
  <si>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</si>
  <si>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</si>
  <si>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</si>
  <si>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</si>
  <si>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</si>
  <si>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</si>
  <si>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</si>
  <si>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</si>
  <si>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</si>
  <si>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</si>
  <si>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</si>
  <si>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</si>
  <si>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</si>
  <si>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</si>
  <si>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</si>
  <si>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</si>
  <si>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</si>
  <si>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</si>
  <si>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</si>
  <si>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</si>
  <si>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</si>
  <si>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</si>
  <si>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</si>
  <si>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</si>
  <si>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</si>
  <si>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</si>
  <si>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</si>
  <si>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</si>
  <si>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</si>
  <si>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</si>
  <si>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</si>
  <si>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</si>
  <si>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</si>
  <si>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</si>
  <si>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</si>
  <si>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</si>
  <si>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</si>
  <si>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</si>
  <si>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</si>
  <si>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</si>
  <si>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</si>
  <si>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</si>
  <si>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</si>
  <si>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</si>
  <si>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</si>
  <si>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</si>
  <si>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</si>
  <si>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</si>
  <si>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</si>
  <si>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</si>
  <si>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</si>
  <si>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</si>
  <si>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</si>
  <si>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</si>
  <si>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</si>
  <si>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</si>
  <si>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</si>
  <si>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</si>
  <si>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</si>
  <si>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</si>
  <si>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</si>
  <si>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</si>
  <si>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</si>
  <si>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</si>
  <si>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</si>
  <si>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</si>
  <si>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</si>
  <si>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</si>
  <si>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</si>
  <si>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</si>
  <si>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</si>
  <si>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</si>
  <si>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</si>
  <si>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</si>
  <si>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</si>
  <si>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</si>
  <si>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</si>
  <si>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</si>
  <si>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</si>
  <si>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</si>
  <si>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</si>
  <si>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</si>
  <si>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</si>
  <si>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</si>
  <si>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</si>
  <si>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</si>
  <si>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</si>
  <si>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</si>
  <si>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</si>
  <si>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</si>
  <si>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</si>
  <si>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</si>
  <si>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</si>
  <si>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</si>
  <si>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</si>
  <si>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</si>
  <si>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</si>
  <si>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</si>
  <si>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</si>
  <si>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</si>
  <si>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</si>
  <si>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</si>
  <si>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</si>
  <si>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</si>
  <si>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</si>
  <si>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</si>
  <si>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</si>
  <si>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</si>
  <si>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</si>
  <si>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</si>
  <si>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</si>
  <si>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</si>
  <si>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</si>
  <si>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</si>
  <si>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</si>
  <si>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</si>
  <si>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</si>
  <si>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</si>
  <si>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</si>
  <si>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</si>
  <si>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</si>
  <si>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</si>
  <si>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</si>
  <si>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</si>
  <si>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</si>
  <si>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</si>
  <si>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</si>
  <si>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</si>
  <si>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</si>
  <si>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</si>
  <si>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</si>
  <si>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</si>
  <si>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</si>
  <si>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</si>
  <si>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</si>
  <si>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</si>
  <si>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</si>
  <si>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</si>
  <si>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</si>
  <si>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</si>
  <si>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</si>
  <si>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</si>
  <si>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</si>
  <si>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</si>
  <si>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</si>
  <si>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</si>
  <si>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</si>
  <si>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</si>
  <si>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</si>
  <si>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</si>
  <si>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</si>
  <si>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</si>
  <si>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</si>
  <si>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</si>
  <si>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</si>
  <si>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</si>
  <si>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</si>
  <si>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</si>
  <si>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</si>
  <si>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</si>
  <si>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</si>
  <si>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</si>
  <si>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</si>
  <si>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</si>
  <si>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</si>
  <si>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</si>
  <si>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</si>
  <si>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</si>
  <si>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</si>
  <si>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</si>
  <si>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</si>
  <si>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</si>
  <si>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</si>
  <si>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</si>
  <si>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</si>
  <si>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</si>
  <si>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</si>
  <si>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</si>
  <si>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</si>
  <si>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</si>
  <si>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</si>
  <si>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</si>
  <si>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</si>
  <si>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</si>
  <si>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</si>
  <si>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</si>
  <si>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</si>
  <si>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</si>
  <si>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</si>
  <si>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</si>
  <si>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</si>
  <si>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</si>
  <si>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</si>
  <si>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</si>
  <si>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</si>
  <si>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</si>
  <si>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</si>
  <si>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</si>
  <si>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</si>
  <si>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</si>
  <si>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</si>
  <si>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</si>
  <si>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</si>
  <si>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</si>
  <si>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</si>
  <si>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</si>
  <si>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</si>
  <si>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</si>
  <si>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</si>
  <si>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</si>
  <si>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</si>
  <si>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</si>
  <si>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</si>
  <si>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</si>
  <si>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</si>
  <si>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</si>
  <si>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</si>
  <si>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</si>
  <si>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</si>
  <si>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</si>
  <si>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</si>
  <si>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</si>
  <si>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</si>
  <si>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</si>
  <si>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</si>
  <si>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</si>
  <si>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</si>
  <si>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</si>
  <si>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</si>
  <si>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</si>
  <si>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</si>
  <si>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</si>
  <si>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</si>
  <si>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</si>
  <si>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</si>
  <si>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</si>
  <si>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</si>
  <si>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</si>
  <si>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</si>
  <si>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</si>
  <si>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</si>
  <si>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</si>
  <si>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</si>
  <si>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</si>
  <si>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</si>
  <si>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</si>
  <si>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</si>
  <si>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</si>
  <si>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</si>
  <si>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</si>
  <si>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</si>
  <si>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</si>
  <si>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</si>
  <si>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</si>
  <si>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</si>
  <si>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</si>
  <si>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</si>
  <si>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</si>
  <si>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</si>
  <si>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</si>
  <si>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</si>
  <si>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</si>
  <si>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</si>
  <si>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</si>
  <si>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</si>
  <si>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</si>
  <si>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</si>
  <si>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</si>
  <si>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</si>
  <si>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</si>
  <si>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</si>
  <si>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</si>
  <si>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</si>
  <si>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</si>
  <si>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</si>
  <si>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</si>
  <si>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</si>
  <si>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</si>
  <si>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</si>
  <si>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</si>
  <si>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</si>
  <si>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</si>
  <si>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</si>
  <si>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</si>
  <si>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</si>
  <si>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</si>
  <si>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</si>
  <si>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</si>
  <si>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</si>
  <si>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</si>
  <si>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</si>
  <si>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</si>
  <si>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</si>
  <si>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</si>
  <si>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</si>
  <si>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</si>
  <si>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</si>
  <si>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</si>
  <si>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</si>
  <si>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</si>
  <si>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</si>
  <si>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</si>
  <si>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</si>
  <si>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</si>
  <si>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</si>
  <si>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</si>
  <si>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</si>
  <si>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</si>
  <si>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</si>
  <si>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</si>
  <si>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</si>
  <si>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</si>
  <si>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</si>
  <si>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</si>
  <si>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</si>
  <si>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</si>
  <si>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</si>
  <si>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</si>
  <si>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</si>
  <si>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</si>
  <si>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</si>
  <si>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</si>
  <si>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</si>
  <si>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</si>
  <si>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</si>
  <si>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</si>
  <si>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</si>
  <si>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</si>
  <si>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</si>
  <si>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</si>
  <si>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</si>
  <si>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</si>
  <si>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</si>
  <si>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</si>
  <si>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</si>
  <si>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</si>
  <si>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</si>
  <si>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</si>
  <si>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</si>
  <si>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</si>
  <si>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</si>
  <si>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</si>
  <si>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</si>
  <si>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</si>
  <si>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</si>
  <si>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</si>
  <si>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</si>
  <si>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</si>
  <si>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</si>
  <si>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</si>
  <si>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</si>
  <si>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</si>
  <si>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</si>
  <si>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</si>
  <si>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</si>
  <si>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</si>
  <si>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</si>
  <si>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</si>
  <si>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</si>
  <si>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</si>
  <si>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</si>
  <si>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</si>
  <si>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</si>
  <si>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</si>
  <si>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</si>
  <si>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</si>
  <si>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</si>
  <si>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</si>
  <si>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</si>
  <si>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</si>
  <si>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</si>
  <si>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</si>
  <si>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</si>
  <si>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</si>
  <si>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</si>
  <si>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</si>
  <si>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</si>
  <si>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</si>
  <si>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</si>
  <si>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</si>
  <si>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</si>
  <si>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</si>
  <si>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</si>
  <si>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</si>
  <si>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</si>
  <si>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</si>
  <si>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</si>
  <si>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</si>
  <si>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</si>
  <si>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</si>
  <si>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</si>
  <si>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</si>
  <si>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</si>
  <si>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</si>
  <si>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</si>
  <si>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</si>
  <si>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</si>
  <si>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</si>
  <si>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</si>
  <si>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</si>
  <si>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</si>
  <si>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</si>
  <si>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</si>
  <si>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</si>
  <si>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</si>
  <si>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</si>
  <si>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</si>
  <si>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</si>
  <si>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</si>
  <si>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</si>
  <si>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</si>
  <si>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</si>
  <si>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</si>
  <si>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</si>
  <si>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</si>
  <si>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</si>
  <si>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</si>
  <si>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</si>
  <si>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</si>
  <si>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</si>
  <si>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</si>
  <si>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</si>
  <si>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</si>
  <si>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</si>
  <si>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</si>
  <si>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</si>
  <si>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</si>
  <si>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</si>
  <si>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</si>
  <si>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</si>
  <si>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</si>
  <si>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</si>
  <si>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</si>
  <si>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</si>
  <si>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</si>
  <si>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</si>
  <si>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</si>
  <si>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</si>
  <si>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</si>
  <si>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</si>
  <si>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</si>
  <si>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</si>
  <si>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</si>
  <si>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</si>
  <si>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</si>
  <si>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</si>
  <si>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</si>
  <si>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</si>
  <si>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</si>
  <si>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</si>
  <si>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</si>
  <si>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</si>
  <si>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</si>
  <si>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</si>
  <si>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</si>
  <si>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</si>
  <si>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</si>
  <si>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</si>
  <si>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</si>
  <si>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</si>
  <si>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</si>
  <si>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</si>
  <si>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</si>
  <si>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</si>
  <si>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</si>
  <si>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</si>
  <si>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</si>
  <si>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</si>
  <si>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</si>
  <si>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</si>
  <si>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</si>
  <si>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</si>
  <si>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</si>
  <si>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</si>
  <si>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</si>
  <si>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</si>
  <si>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</si>
  <si>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</si>
  <si>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</si>
  <si>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</si>
  <si>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</si>
  <si>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</si>
  <si>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</si>
  <si>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</si>
  <si>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</si>
  <si>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</si>
  <si>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</si>
  <si>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</si>
  <si>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</si>
  <si>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</si>
  <si>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</si>
  <si>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</si>
  <si>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</si>
  <si>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</si>
  <si>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</si>
  <si>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</si>
  <si>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</si>
  <si>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</si>
  <si>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</si>
  <si>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</si>
  <si>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</si>
  <si>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</si>
  <si>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</si>
  <si>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</si>
  <si>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</si>
  <si>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</si>
  <si>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</si>
  <si>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</si>
  <si>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</si>
  <si>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</si>
  <si>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</si>
  <si>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</si>
  <si>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</si>
  <si>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</si>
  <si>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</si>
  <si>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</si>
  <si>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</si>
  <si>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</si>
  <si>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</si>
  <si>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</si>
  <si>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</si>
  <si>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</si>
  <si>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</si>
  <si>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</si>
  <si>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</si>
  <si>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</si>
  <si>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</si>
  <si>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</si>
  <si>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</si>
  <si>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</si>
  <si>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</si>
  <si>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</si>
  <si>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</si>
  <si>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</si>
  <si>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</si>
  <si>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</si>
  <si>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</si>
  <si>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</si>
  <si>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</si>
  <si>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</si>
  <si>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</si>
  <si>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</si>
  <si>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</si>
  <si>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</si>
  <si>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</si>
  <si>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</si>
  <si>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</si>
  <si>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</si>
  <si>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</si>
  <si>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</si>
  <si>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</si>
  <si>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</si>
  <si>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</si>
  <si>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</si>
  <si>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</si>
  <si>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</si>
  <si>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</si>
  <si>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</si>
  <si>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</si>
  <si>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</si>
  <si>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</si>
  <si>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</si>
  <si>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</si>
  <si>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</si>
  <si>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</si>
  <si>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</si>
  <si>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</si>
  <si>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</si>
  <si>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</si>
  <si>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</si>
  <si>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</si>
  <si>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</si>
  <si>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</si>
  <si>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</si>
  <si>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</si>
  <si>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</si>
  <si>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</si>
  <si>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</si>
  <si>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</si>
  <si>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</si>
  <si>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</si>
  <si>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</si>
  <si>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</si>
  <si>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</si>
  <si>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</si>
  <si>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</si>
  <si>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</si>
  <si>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</si>
  <si>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</si>
  <si>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</si>
  <si>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</si>
  <si>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</si>
  <si>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</si>
  <si>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</si>
  <si>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</si>
  <si>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</si>
  <si>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</si>
  <si>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</si>
  <si>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</si>
  <si>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</si>
  <si>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</si>
  <si>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</si>
  <si>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</si>
  <si>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</si>
  <si>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</si>
  <si>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</si>
  <si>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</si>
  <si>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</si>
  <si>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</si>
  <si>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</si>
  <si>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</si>
  <si>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</si>
  <si>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</si>
  <si>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</si>
  <si>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</si>
  <si>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</si>
  <si>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</si>
  <si>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</si>
  <si>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</si>
  <si>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</si>
  <si>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</si>
  <si>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</si>
  <si>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</si>
  <si>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</si>
  <si>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</si>
  <si>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</si>
  <si>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</si>
  <si>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</si>
  <si>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</si>
  <si>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</si>
  <si>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</si>
  <si>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</si>
  <si>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</si>
  <si>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</si>
  <si>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</si>
  <si>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</si>
  <si>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</si>
  <si>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</si>
  <si>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</si>
  <si>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</si>
  <si>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</si>
  <si>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</si>
  <si>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</si>
  <si>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</si>
  <si>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</si>
  <si>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</si>
  <si>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</si>
  <si>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</si>
  <si>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</si>
  <si>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</si>
  <si>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</si>
  <si>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</si>
  <si>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</si>
  <si>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</si>
  <si>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</si>
  <si>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</si>
  <si>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</si>
  <si>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</si>
  <si>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</si>
  <si>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</si>
  <si>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</si>
  <si>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</si>
  <si>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</si>
  <si>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</si>
  <si>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</si>
  <si>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</si>
  <si>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</si>
  <si>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</si>
  <si>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</si>
  <si>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</si>
  <si>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</si>
  <si>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</si>
  <si>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</si>
  <si>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</si>
  <si>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</si>
  <si>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</si>
  <si>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</si>
  <si>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</si>
  <si>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</si>
  <si>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</si>
  <si>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</si>
  <si>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</si>
  <si>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</si>
  <si>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</si>
  <si>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</si>
  <si>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</si>
  <si>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</si>
  <si>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</si>
  <si>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</si>
  <si>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</si>
  <si>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</si>
  <si>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</si>
  <si>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</si>
  <si>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</si>
  <si>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</si>
  <si>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</si>
  <si>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</si>
  <si>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</si>
  <si>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</si>
  <si>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</si>
  <si>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</si>
  <si>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</si>
  <si>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</si>
  <si>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</si>
  <si>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</si>
  <si>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</si>
  <si>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</si>
  <si>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</si>
  <si>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</si>
  <si>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</si>
  <si>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</si>
  <si>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</si>
  <si>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</si>
  <si>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</si>
  <si>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</si>
  <si>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</si>
  <si>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</si>
  <si>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</si>
  <si>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</si>
  <si>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</si>
  <si>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</si>
  <si>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</si>
  <si>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</si>
  <si>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</si>
  <si>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</si>
  <si>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</si>
  <si>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</si>
  <si>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</si>
  <si>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</si>
  <si>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</si>
  <si>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</si>
  <si>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</si>
  <si>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</si>
  <si>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</si>
  <si>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</si>
  <si>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</si>
  <si>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</si>
  <si>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</si>
  <si>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</si>
  <si>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</si>
  <si>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</si>
  <si>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</si>
  <si>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</si>
  <si>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</si>
  <si>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</si>
  <si>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</si>
  <si>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</si>
  <si>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</si>
  <si>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</si>
  <si>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</si>
  <si>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</si>
  <si>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</si>
  <si>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</si>
  <si>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</si>
  <si>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</si>
  <si>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</si>
  <si>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</si>
  <si>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</si>
  <si>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</si>
  <si>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</si>
  <si>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</si>
  <si>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</si>
  <si>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</si>
  <si>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</si>
  <si>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</si>
  <si>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</si>
  <si>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</si>
  <si>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</si>
  <si>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</si>
  <si>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</si>
  <si>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</si>
  <si>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</si>
  <si>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</si>
  <si>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</si>
  <si>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</si>
  <si>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</si>
  <si>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</si>
  <si>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</si>
  <si>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</si>
  <si>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</si>
  <si>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</si>
  <si>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</si>
  <si>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</si>
  <si>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</si>
  <si>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</si>
  <si>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</si>
  <si>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</si>
  <si>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</si>
  <si>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</si>
  <si>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</si>
  <si>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</si>
  <si>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</si>
  <si>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</si>
  <si>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</si>
  <si>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</si>
  <si>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</si>
  <si>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</si>
  <si>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</si>
  <si>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</si>
  <si>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</si>
  <si>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</si>
  <si>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</si>
  <si>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</si>
  <si>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</si>
  <si>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</si>
  <si>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</si>
  <si>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</si>
  <si>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</si>
  <si>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</si>
  <si>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</si>
  <si>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</si>
  <si>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</si>
  <si>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</si>
  <si>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</si>
  <si>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</si>
  <si>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</si>
  <si>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</si>
  <si>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</si>
  <si>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</si>
  <si>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</si>
  <si>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</si>
  <si>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</si>
  <si>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</si>
  <si>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</si>
  <si>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</si>
  <si>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</si>
  <si>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</si>
  <si>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</si>
  <si>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</si>
  <si>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</si>
  <si>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</si>
  <si>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</si>
  <si>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</si>
  <si>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</si>
  <si>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</si>
  <si>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</si>
  <si>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</si>
  <si>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</si>
  <si>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</si>
  <si>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</si>
  <si>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</si>
  <si>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</si>
  <si>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</si>
  <si>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</si>
  <si>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</si>
  <si>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</si>
  <si>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</si>
  <si>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</si>
  <si>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</si>
  <si>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</si>
  <si>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</si>
  <si>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</si>
  <si>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</si>
  <si>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</si>
  <si>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</si>
  <si>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</si>
  <si>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</si>
  <si>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</si>
  <si>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</si>
  <si>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</si>
  <si>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</si>
  <si>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</si>
  <si>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</si>
  <si>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</si>
  <si>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</si>
  <si>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</si>
  <si>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</si>
  <si>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</si>
  <si>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</si>
  <si>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</si>
  <si>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</si>
  <si>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</si>
  <si>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</si>
  <si>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</si>
  <si>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</si>
  <si>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</si>
  <si>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</si>
  <si>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</si>
  <si>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</si>
  <si>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</si>
  <si>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</si>
  <si>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</si>
  <si>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</si>
  <si>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</si>
  <si>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</si>
  <si>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</si>
  <si>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</si>
  <si>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</si>
  <si>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</si>
  <si>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</si>
  <si>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</si>
  <si>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</si>
  <si>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</si>
  <si>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</si>
  <si>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</si>
  <si>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</si>
  <si>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</si>
  <si>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</si>
  <si>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</si>
  <si>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</si>
  <si>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</si>
  <si>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</si>
  <si>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</si>
  <si>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</si>
  <si>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</si>
  <si>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</si>
  <si>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</si>
  <si>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</si>
  <si>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</si>
  <si>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</si>
  <si>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</si>
  <si>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</si>
  <si>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</si>
  <si>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</si>
  <si>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</si>
  <si>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</si>
  <si>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</si>
  <si>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</si>
  <si>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</si>
  <si>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</si>
  <si>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</si>
  <si>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</si>
  <si>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</si>
  <si>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</si>
  <si>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</si>
  <si>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</si>
  <si>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</si>
  <si>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</si>
  <si>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</si>
  <si>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</si>
  <si>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</si>
  <si>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</si>
  <si>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</si>
  <si>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</si>
  <si>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</si>
  <si>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</si>
  <si>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</si>
  <si>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</si>
  <si>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</si>
  <si>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</si>
  <si>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</si>
  <si>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</si>
  <si>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</si>
  <si>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</si>
  <si>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</si>
  <si>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</si>
  <si>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</si>
  <si>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</si>
  <si>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</si>
  <si>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</si>
  <si>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</si>
  <si>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</si>
  <si>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</si>
  <si>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</si>
  <si>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</si>
  <si>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</si>
  <si>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</si>
  <si>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</si>
  <si>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</si>
  <si>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</si>
  <si>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</si>
  <si>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</si>
  <si>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</si>
  <si>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</si>
  <si>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</si>
  <si>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</si>
  <si>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</si>
  <si>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</si>
  <si>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</si>
  <si>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</si>
  <si>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</si>
  <si>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</si>
  <si>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</si>
  <si>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</si>
  <si>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</si>
  <si>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</si>
  <si>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</si>
  <si>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</si>
  <si>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</si>
  <si>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</si>
  <si>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</si>
  <si>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</si>
  <si>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</si>
  <si>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</si>
  <si>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</si>
  <si>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</si>
  <si>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</si>
  <si>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</si>
  <si>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</si>
  <si>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</si>
  <si>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</si>
  <si>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</si>
  <si>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</si>
  <si>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</si>
  <si>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</si>
  <si>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</si>
  <si>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</si>
  <si>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</si>
  <si>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</si>
  <si>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</si>
  <si>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</si>
  <si>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</si>
  <si>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</si>
  <si>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</si>
  <si>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</si>
  <si>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</si>
  <si>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</si>
  <si>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</si>
  <si>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</si>
  <si>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</si>
  <si>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</si>
  <si>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</si>
  <si>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</si>
  <si>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</si>
  <si>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</si>
  <si>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</si>
  <si>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</si>
  <si>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</si>
  <si>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</si>
  <si>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</si>
  <si>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</si>
  <si>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</si>
  <si>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</si>
  <si>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</si>
  <si>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</si>
  <si>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</si>
  <si>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</si>
  <si>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</si>
  <si>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</si>
  <si>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</si>
  <si>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</si>
  <si>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</si>
  <si>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</si>
  <si>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</si>
  <si>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</si>
  <si>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</si>
  <si>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</si>
  <si>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</si>
  <si>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</si>
  <si>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</si>
  <si>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</si>
  <si>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</si>
  <si>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</si>
  <si>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</si>
  <si>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</si>
  <si>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</si>
  <si>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</si>
  <si>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</si>
  <si>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</si>
  <si>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</si>
  <si>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</si>
  <si>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</si>
  <si>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</si>
  <si>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</si>
  <si>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</si>
  <si>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</si>
  <si>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</si>
  <si>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</si>
  <si>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</si>
  <si>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</si>
  <si>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</si>
  <si>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</si>
  <si>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</si>
  <si>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</si>
  <si>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</si>
  <si>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</si>
  <si>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</si>
  <si>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</si>
  <si>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</si>
  <si>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</si>
  <si>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</si>
  <si>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</si>
  <si>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</si>
  <si>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</si>
  <si>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</si>
  <si>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</si>
  <si>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</si>
  <si>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</si>
  <si>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</si>
  <si>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</si>
  <si>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</si>
  <si>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</si>
  <si>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</si>
  <si>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</si>
  <si>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</si>
  <si>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</si>
  <si>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</si>
  <si>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</si>
  <si>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</si>
  <si>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</si>
  <si>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</si>
  <si>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</si>
  <si>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</si>
  <si>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</si>
  <si>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</si>
  <si>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</si>
  <si>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</si>
  <si>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</si>
  <si>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</si>
  <si>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</si>
  <si>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</si>
  <si>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</si>
  <si>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</si>
  <si>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</si>
  <si>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</si>
  <si>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</si>
  <si>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</si>
  <si>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</si>
  <si>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</si>
  <si>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</si>
  <si>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</si>
  <si>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</si>
  <si>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</si>
  <si>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</si>
  <si>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</si>
  <si>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</si>
  <si>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</si>
  <si>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</si>
  <si>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</si>
  <si>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</si>
  <si>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</si>
  <si>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</si>
  <si>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</si>
  <si>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</si>
  <si>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</si>
  <si>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</si>
  <si>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</si>
  <si>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</si>
  <si>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</si>
  <si>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</si>
  <si>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</si>
  <si>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</si>
  <si>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</si>
  <si>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</si>
  <si>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</si>
  <si>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</si>
  <si>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</si>
  <si>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</si>
  <si>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</si>
  <si>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</si>
  <si>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</si>
  <si>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</si>
  <si>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</si>
  <si>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</si>
  <si>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</si>
  <si>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</si>
  <si>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</si>
  <si>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</si>
  <si>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</si>
  <si>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</si>
  <si>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</si>
  <si>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</si>
  <si>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</si>
  <si>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</si>
  <si>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</si>
  <si>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</si>
  <si>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</si>
  <si>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</si>
  <si>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</si>
  <si>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</si>
  <si>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</si>
  <si>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</si>
  <si>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</si>
  <si>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</si>
  <si>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</si>
  <si>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</si>
  <si>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</si>
  <si>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</si>
  <si>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</si>
  <si>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</si>
  <si>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</si>
  <si>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</si>
  <si>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</si>
  <si>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</si>
  <si>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</si>
  <si>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</si>
  <si>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</si>
  <si>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</si>
  <si>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</si>
  <si>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</si>
  <si>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</si>
  <si>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</si>
  <si>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</si>
  <si>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</si>
  <si>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</si>
  <si>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</si>
  <si>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</si>
  <si>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</si>
  <si>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</si>
  <si>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</si>
  <si>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</si>
  <si>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</si>
  <si>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</si>
  <si>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</si>
  <si>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</si>
  <si>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</si>
  <si>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</si>
  <si>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</si>
  <si>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</si>
  <si>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</si>
  <si>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</si>
  <si>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</si>
  <si>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</si>
  <si>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</si>
  <si>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</si>
  <si>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</si>
  <si>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</si>
  <si>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</si>
  <si>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</si>
  <si>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</si>
  <si>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</si>
  <si>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</si>
  <si>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</si>
  <si>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</si>
  <si>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</si>
  <si>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</si>
  <si>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</si>
  <si>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</si>
  <si>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</si>
  <si>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</si>
  <si>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</si>
  <si>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</si>
  <si>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</si>
  <si>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</si>
  <si>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</si>
  <si>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</si>
  <si>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</si>
  <si>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</si>
  <si>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</si>
  <si>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</si>
  <si>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</si>
  <si>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</si>
  <si>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</si>
  <si>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</si>
  <si>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</si>
  <si>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</si>
  <si>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</si>
  <si>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</si>
  <si>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</si>
  <si>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</si>
  <si>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</si>
  <si>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</si>
  <si>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</si>
  <si>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</si>
  <si>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</si>
  <si>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</si>
  <si>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</si>
  <si>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</si>
  <si>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</si>
  <si>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</si>
  <si>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</si>
  <si>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</si>
  <si>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</si>
  <si>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</si>
  <si>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</si>
  <si>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</si>
  <si>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</si>
  <si>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</si>
  <si>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</si>
  <si>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</si>
  <si>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</si>
  <si>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</si>
  <si>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</si>
  <si>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</si>
  <si>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</si>
  <si>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</si>
  <si>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</si>
  <si>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</si>
  <si>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</si>
  <si>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</si>
  <si>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</si>
  <si>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</si>
  <si>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</si>
  <si>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</si>
  <si>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</si>
  <si>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</si>
  <si>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</si>
  <si>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</si>
  <si>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</si>
  <si>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</si>
  <si>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</si>
  <si>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</si>
  <si>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</si>
  <si>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</si>
  <si>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</si>
  <si>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</si>
  <si>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</si>
  <si>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</si>
  <si>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</si>
  <si>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</si>
  <si>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</si>
  <si>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</si>
  <si>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</si>
  <si>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</si>
  <si>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</si>
  <si>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</si>
  <si>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</si>
  <si>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</si>
  <si>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</si>
  <si>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</si>
  <si>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</si>
  <si>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</si>
  <si>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</si>
  <si>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</si>
  <si>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</si>
  <si>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</si>
  <si>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</si>
  <si>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</si>
  <si>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</si>
  <si>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</si>
  <si>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</si>
  <si>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</si>
  <si>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</si>
  <si>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</si>
  <si>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</si>
  <si>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</si>
  <si>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</si>
  <si>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</si>
  <si>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</si>
  <si>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</si>
  <si>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</si>
  <si>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</si>
  <si>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</si>
  <si>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</si>
  <si>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</si>
  <si>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</si>
  <si>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</si>
  <si>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</si>
  <si>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</si>
  <si>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</si>
  <si>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</si>
  <si>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</si>
  <si>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</si>
  <si>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</si>
  <si>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</si>
  <si>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</si>
  <si>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</si>
  <si>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</si>
  <si>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</si>
  <si>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</si>
  <si>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</si>
  <si>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</si>
  <si>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</si>
  <si>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</si>
  <si>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</si>
  <si>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</si>
  <si>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</si>
  <si>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</si>
  <si>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</si>
  <si>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</si>
  <si>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</si>
  <si>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</si>
  <si>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</si>
  <si>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</si>
  <si>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</si>
  <si>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</si>
  <si>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</si>
  <si>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</si>
  <si>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</si>
  <si>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</si>
  <si>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</si>
  <si>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</si>
  <si>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</si>
  <si>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</si>
  <si>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</si>
  <si>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</si>
  <si>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</si>
  <si>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</si>
  <si>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</si>
  <si>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</si>
  <si>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</si>
  <si>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</si>
  <si>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</si>
  <si>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</si>
  <si>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</si>
  <si>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</si>
  <si>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</si>
  <si>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</si>
  <si>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</si>
  <si>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</si>
  <si>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</si>
  <si>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</si>
  <si>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</si>
  <si>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</si>
  <si>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</si>
  <si>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</si>
  <si>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</si>
  <si>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</si>
  <si>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</si>
  <si>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</si>
  <si>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</si>
  <si>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</si>
  <si>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</si>
  <si>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</si>
  <si>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</si>
  <si>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</si>
  <si>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</si>
  <si>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</si>
  <si>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</si>
  <si>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</si>
  <si>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</si>
  <si>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</si>
  <si>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</si>
  <si>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</si>
  <si>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</si>
  <si>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</si>
  <si>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</si>
  <si>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</si>
  <si>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</si>
  <si>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</si>
  <si>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</si>
  <si>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</si>
  <si>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</si>
  <si>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</si>
  <si>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</si>
  <si>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</si>
  <si>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</si>
  <si>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</si>
  <si>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</si>
  <si>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</si>
  <si>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</si>
  <si>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</si>
  <si>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</si>
  <si>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</si>
  <si>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</si>
  <si>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</si>
  <si>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</si>
  <si>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</si>
  <si>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</si>
  <si>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</si>
  <si>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</si>
  <si>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</si>
  <si>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</si>
  <si>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</si>
  <si>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</si>
  <si>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</si>
  <si>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</si>
  <si>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</si>
  <si>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</si>
  <si>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</si>
  <si>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</si>
  <si>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</si>
  <si>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</si>
  <si>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</si>
  <si>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</si>
  <si>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</si>
  <si>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</si>
  <si>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</si>
  <si>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</si>
  <si>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</si>
  <si>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</si>
  <si>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</si>
  <si>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</si>
  <si>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</si>
  <si>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</si>
  <si>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</si>
  <si>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</si>
  <si>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</si>
  <si>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</si>
  <si>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</si>
  <si>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</si>
  <si>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</si>
  <si>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</si>
  <si>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</si>
  <si>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</si>
  <si>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</si>
  <si>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</si>
  <si>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</si>
  <si>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</si>
  <si>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</si>
  <si>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</si>
  <si>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</si>
  <si>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</si>
  <si>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</si>
  <si>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</si>
  <si>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</si>
  <si>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</si>
  <si>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</si>
  <si>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</si>
  <si>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</si>
  <si>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</si>
  <si>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</si>
  <si>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</si>
  <si>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</si>
  <si>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</si>
  <si>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</si>
  <si>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</si>
  <si>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</si>
  <si>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</si>
  <si>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</si>
  <si>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</si>
  <si>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</si>
  <si>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</si>
  <si>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</si>
  <si>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</si>
  <si>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</si>
  <si>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</si>
  <si>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</si>
  <si>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</si>
  <si>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</si>
  <si>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</si>
  <si>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</si>
  <si>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</si>
  <si>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</si>
  <si>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</si>
  <si>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</si>
  <si>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</si>
  <si>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</si>
  <si>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</si>
  <si>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</si>
  <si>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</si>
  <si>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</si>
  <si>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</si>
  <si>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</si>
  <si>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</si>
  <si>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</si>
  <si>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</si>
  <si>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</si>
  <si>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</si>
  <si>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</si>
  <si>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</si>
  <si>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</si>
  <si>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</si>
  <si>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</si>
  <si>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</si>
  <si>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</si>
  <si>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</si>
  <si>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</si>
  <si>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</si>
  <si>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</si>
  <si>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</si>
  <si>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</si>
  <si>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</si>
  <si>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</si>
  <si>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</si>
  <si>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</si>
  <si>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</si>
  <si>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</si>
  <si>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</si>
  <si>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</si>
  <si>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</si>
  <si>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</si>
  <si>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</si>
  <si>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</si>
  <si>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</si>
  <si>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</si>
  <si>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</si>
  <si>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</si>
  <si>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</si>
  <si>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</si>
  <si>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</si>
  <si>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</si>
  <si>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</si>
  <si>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</si>
  <si>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</si>
  <si>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</si>
  <si>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</si>
  <si>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</si>
  <si>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</si>
  <si>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</si>
  <si>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</si>
  <si>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</si>
  <si>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</si>
  <si>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</si>
  <si>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</si>
  <si>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</si>
  <si>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</si>
  <si>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</si>
  <si>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</si>
  <si>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</si>
  <si>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</si>
  <si>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</si>
  <si>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</si>
  <si>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</si>
  <si>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</si>
  <si>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</si>
  <si>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</si>
  <si>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</si>
  <si>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</si>
  <si>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</si>
  <si>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</si>
  <si>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</si>
  <si>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</si>
  <si>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</si>
  <si>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</si>
  <si>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</si>
  <si>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</si>
  <si>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</si>
  <si>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</si>
  <si>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</si>
  <si>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</si>
  <si>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</si>
  <si>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</si>
  <si>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</si>
  <si>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</si>
  <si>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</si>
  <si>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</si>
  <si>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</si>
  <si>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</si>
  <si>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</si>
  <si>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</si>
  <si>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</si>
  <si>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</si>
  <si>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</si>
  <si>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</si>
  <si>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</si>
  <si>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</si>
  <si>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</si>
  <si>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</si>
  <si>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</si>
  <si>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</si>
  <si>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</si>
  <si>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</si>
  <si>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</si>
  <si>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</si>
  <si>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</si>
  <si>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</si>
  <si>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</si>
  <si>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</si>
  <si>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</si>
  <si>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</si>
  <si>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</si>
  <si>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</si>
  <si>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</si>
  <si>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</si>
  <si>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</si>
  <si>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</si>
  <si>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</si>
  <si>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</si>
  <si>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</si>
  <si>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</si>
  <si>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</si>
  <si>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</si>
  <si>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</si>
  <si>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</si>
  <si>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</si>
  <si>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</si>
  <si>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</si>
  <si>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</si>
  <si>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</si>
  <si>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</si>
  <si>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</si>
  <si>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</si>
  <si>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</si>
  <si>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</si>
  <si>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</si>
  <si>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</si>
  <si>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</si>
  <si>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</si>
  <si>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</si>
  <si>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</si>
  <si>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</si>
  <si>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</si>
  <si>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</si>
  <si>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</si>
  <si>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</si>
  <si>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</si>
  <si>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</si>
  <si>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</si>
  <si>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</si>
  <si>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</si>
  <si>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</si>
  <si>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</si>
  <si>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</si>
  <si>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</si>
  <si>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</si>
  <si>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</si>
  <si>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</si>
  <si>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</si>
  <si>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</si>
  <si>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</si>
  <si>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</si>
  <si>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</si>
  <si>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</si>
  <si>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</si>
  <si>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</si>
  <si>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</si>
  <si>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</si>
  <si>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</si>
  <si>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</si>
  <si>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</si>
  <si>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</si>
  <si>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</si>
  <si>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</si>
  <si>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</si>
  <si>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</si>
  <si>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</si>
  <si>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</si>
  <si>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</si>
  <si>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</si>
  <si>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</si>
  <si>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</si>
  <si>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</si>
  <si>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</si>
  <si>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</si>
  <si>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</si>
  <si>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</si>
  <si>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</si>
  <si>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</si>
  <si>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</si>
  <si>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</si>
  <si>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</si>
  <si>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</si>
  <si>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</si>
  <si>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</si>
  <si>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</si>
  <si>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</si>
  <si>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</si>
  <si>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</si>
  <si>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</si>
  <si>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</si>
  <si>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</si>
  <si>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</si>
  <si>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</si>
  <si>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</si>
  <si>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</si>
  <si>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</si>
  <si>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</si>
  <si>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</si>
  <si>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</si>
  <si>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</si>
  <si>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</si>
  <si>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</si>
  <si>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</si>
  <si>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</si>
  <si>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</si>
  <si>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</si>
  <si>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</si>
  <si>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</si>
  <si>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</si>
  <si>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</si>
  <si>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</si>
  <si>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</si>
  <si>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</si>
  <si>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</si>
  <si>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</si>
  <si>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</si>
  <si>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</si>
  <si>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</si>
  <si>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</si>
  <si>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</si>
  <si>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</si>
  <si>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</si>
  <si>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</si>
  <si>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</si>
  <si>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</si>
  <si>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</si>
  <si>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</si>
  <si>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</si>
  <si>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</si>
  <si>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</si>
  <si>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</si>
  <si>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</si>
  <si>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</si>
  <si>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</si>
  <si>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</si>
  <si>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</si>
  <si>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</si>
  <si>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</si>
  <si>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</si>
  <si>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</si>
  <si>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</si>
  <si>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</si>
  <si>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</si>
  <si>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</si>
  <si>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</si>
  <si>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</si>
  <si>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</si>
  <si>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</si>
  <si>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</si>
  <si>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</si>
  <si>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</si>
  <si>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</si>
  <si>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</si>
  <si>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</si>
  <si>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</si>
  <si>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</si>
  <si>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</si>
  <si>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</si>
  <si>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</si>
  <si>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</si>
  <si>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</si>
  <si>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</si>
  <si>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</si>
  <si>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</si>
  <si>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</si>
  <si>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</si>
  <si>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</si>
  <si>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</si>
  <si>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</si>
  <si>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</si>
  <si>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</si>
  <si>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</si>
  <si>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</si>
  <si>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</si>
  <si>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</si>
  <si>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</si>
  <si>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</si>
  <si>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</si>
  <si>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</si>
  <si>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</si>
  <si>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</si>
  <si>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</si>
  <si>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</si>
  <si>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</si>
  <si>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</si>
  <si>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</si>
  <si>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</si>
  <si>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</si>
  <si>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</si>
  <si>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</si>
  <si>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</si>
  <si>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</si>
  <si>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</si>
  <si>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</si>
  <si>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</si>
  <si>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</si>
  <si>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</si>
  <si>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</si>
  <si>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</si>
  <si>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</si>
  <si>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</si>
  <si>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</si>
  <si>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</si>
  <si>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</si>
  <si>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</si>
  <si>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</si>
  <si>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</si>
  <si>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</si>
  <si>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</si>
  <si>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</si>
  <si>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</si>
  <si>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</si>
  <si>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</si>
  <si>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</si>
  <si>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</si>
  <si>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</si>
  <si>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</si>
  <si>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</si>
  <si>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</si>
  <si>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</si>
  <si>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</si>
  <si>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</si>
  <si>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</si>
  <si>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</si>
  <si>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</si>
  <si>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</si>
  <si>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</si>
  <si>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</si>
  <si>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</si>
  <si>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</si>
  <si>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</si>
  <si>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</si>
  <si>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</si>
  <si>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</si>
  <si>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</si>
  <si>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</si>
  <si>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</si>
  <si>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</si>
  <si>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</si>
  <si>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</si>
  <si>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</si>
  <si>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</si>
  <si>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</si>
  <si>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</si>
  <si>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</si>
  <si>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</si>
  <si>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</si>
  <si>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</si>
  <si>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</si>
  <si>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</si>
  <si>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</si>
  <si>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</si>
  <si>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</si>
  <si>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</si>
  <si>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</si>
  <si>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</si>
  <si>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</si>
  <si>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</si>
  <si>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</si>
  <si>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</si>
  <si>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</si>
  <si>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</si>
  <si>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</si>
  <si>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</si>
  <si>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</si>
  <si>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</si>
  <si>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</si>
  <si>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</si>
  <si>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</si>
  <si>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</si>
  <si>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</si>
  <si>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</si>
  <si>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</si>
  <si>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</si>
  <si>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</si>
  <si>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</si>
  <si>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</si>
  <si>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</si>
  <si>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</si>
  <si>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</si>
  <si>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</si>
  <si>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</si>
  <si>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</si>
  <si>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</si>
  <si>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</si>
  <si>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</si>
  <si>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</si>
  <si>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</si>
  <si>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</si>
  <si>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</si>
  <si>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</si>
  <si>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</si>
  <si>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</si>
  <si>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</si>
  <si>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</si>
  <si>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</si>
  <si>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</si>
  <si>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</si>
  <si>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</si>
  <si>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</si>
  <si>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</si>
  <si>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</si>
  <si>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</si>
  <si>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</si>
  <si>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</si>
  <si>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</si>
  <si>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</si>
  <si>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</si>
  <si>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</si>
  <si>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</si>
  <si>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</si>
  <si>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</si>
  <si>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</si>
  <si>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</si>
  <si>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</si>
  <si>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</si>
  <si>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</si>
  <si>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</si>
  <si>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</si>
  <si>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</si>
  <si>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</si>
  <si>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</si>
  <si>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</si>
  <si>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</si>
  <si>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</si>
  <si>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</si>
  <si>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</si>
  <si>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</si>
  <si>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</si>
  <si>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</si>
  <si>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</si>
  <si>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</si>
  <si>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</si>
  <si>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</si>
  <si>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</si>
  <si>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</si>
  <si>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</si>
  <si>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</si>
  <si>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</si>
  <si>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</si>
  <si>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</si>
  <si>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</si>
  <si>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</si>
  <si>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</si>
  <si>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</si>
  <si>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</si>
  <si>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</si>
  <si>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</si>
  <si>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</si>
  <si>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</si>
  <si>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</si>
  <si>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</si>
  <si>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</si>
  <si>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</si>
  <si>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</si>
  <si>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</si>
  <si>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</si>
  <si>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</si>
  <si>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</si>
  <si>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</si>
  <si>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</si>
  <si>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</si>
  <si>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</si>
  <si>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</si>
  <si>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</si>
  <si>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</si>
  <si>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</si>
  <si>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</si>
  <si>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</si>
  <si>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</si>
  <si>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</si>
  <si>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</si>
  <si>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</si>
  <si>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</si>
  <si>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</si>
  <si>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</si>
  <si>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</si>
  <si>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</si>
  <si>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</si>
  <si>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</si>
  <si>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</si>
  <si>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</si>
  <si>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</si>
  <si>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</si>
  <si>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</si>
  <si>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</si>
  <si>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</si>
  <si>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</si>
  <si>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</si>
  <si>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</si>
  <si>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</si>
  <si>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</si>
  <si>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</si>
  <si>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</si>
  <si>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</si>
  <si>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</si>
  <si>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</si>
  <si>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</si>
  <si>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</si>
  <si>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</si>
  <si>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</si>
  <si>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</si>
  <si>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</si>
  <si>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</si>
  <si>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</si>
  <si>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</si>
  <si>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</si>
  <si>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</si>
  <si>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</si>
  <si>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</si>
  <si>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</si>
  <si>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</si>
  <si>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</si>
  <si>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</si>
  <si>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</si>
  <si>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</si>
  <si>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</si>
  <si>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</si>
  <si>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</si>
  <si>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</si>
  <si>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</si>
  <si>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</si>
  <si>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</si>
  <si>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</si>
  <si>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</si>
  <si>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</si>
  <si>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</si>
  <si>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</si>
  <si>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</si>
  <si>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</si>
  <si>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</si>
  <si>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</si>
  <si>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</si>
  <si>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</si>
  <si>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</si>
  <si>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</si>
  <si>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</si>
  <si>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</si>
  <si>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</si>
  <si>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</si>
  <si>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</si>
  <si>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</si>
  <si>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</si>
  <si>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</si>
  <si>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</si>
  <si>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</si>
  <si>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</si>
  <si>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</si>
  <si>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</si>
  <si>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</si>
  <si>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</si>
  <si>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</si>
  <si>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</si>
  <si>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</si>
  <si>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</si>
  <si>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</si>
  <si>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</si>
  <si>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</si>
  <si>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</si>
  <si>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</si>
  <si>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</si>
  <si>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</si>
  <si>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</si>
  <si>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</si>
  <si>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</si>
  <si>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</si>
  <si>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</si>
  <si>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</si>
  <si>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</si>
  <si>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</si>
  <si>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</si>
  <si>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</si>
  <si>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</si>
  <si>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</si>
  <si>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</si>
  <si>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</si>
  <si>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</si>
  <si>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</si>
  <si>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</si>
  <si>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</si>
  <si>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</si>
  <si>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</si>
  <si>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</si>
  <si>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</si>
  <si>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</si>
  <si>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</si>
  <si>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</si>
  <si>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</si>
  <si>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</si>
  <si>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</si>
  <si>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</si>
  <si>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</si>
  <si>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</si>
  <si>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</si>
  <si>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</si>
  <si>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</si>
  <si>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</si>
  <si>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</si>
  <si>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</si>
  <si>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</si>
  <si>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</si>
  <si>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</si>
  <si>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</si>
  <si>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</si>
  <si>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</si>
  <si>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</si>
  <si>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</si>
  <si>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</si>
  <si>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</si>
  <si>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</si>
  <si>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</si>
  <si>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</si>
  <si>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</si>
  <si>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</si>
  <si>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</si>
  <si>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</si>
  <si>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</si>
  <si>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</si>
  <si>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</si>
  <si>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</si>
  <si>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</si>
  <si>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</si>
  <si>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</si>
  <si>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</si>
  <si>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</si>
  <si>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</si>
  <si>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</si>
  <si>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</si>
  <si>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</si>
  <si>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</si>
  <si>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</si>
  <si>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</si>
  <si>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</si>
  <si>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</si>
  <si>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</si>
  <si>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</si>
  <si>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</si>
  <si>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</si>
  <si>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</si>
  <si>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</si>
  <si>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</si>
  <si>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</si>
  <si>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</si>
  <si>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</si>
  <si>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</si>
  <si>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</si>
  <si>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</si>
  <si>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</si>
  <si>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</si>
  <si>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</si>
  <si>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</si>
  <si>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</si>
  <si>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</si>
  <si>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</si>
  <si>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</si>
  <si>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</si>
  <si>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</si>
  <si>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</si>
  <si>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</si>
  <si>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</si>
  <si>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</si>
  <si>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</si>
  <si>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</si>
  <si>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</si>
  <si>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</si>
  <si>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</si>
  <si>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</si>
  <si>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</si>
  <si>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</si>
  <si>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</si>
  <si>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</si>
  <si>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</si>
  <si>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</si>
  <si>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</si>
  <si>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</si>
  <si>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</si>
  <si>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</si>
  <si>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</si>
  <si>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</si>
  <si>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</si>
  <si>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</si>
  <si>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</si>
  <si>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</si>
  <si>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</si>
  <si>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</si>
  <si>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</si>
  <si>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</si>
  <si>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</si>
  <si>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</si>
  <si>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</si>
  <si>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</si>
  <si>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</si>
  <si>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</si>
  <si>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</si>
  <si>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</si>
  <si>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</si>
  <si>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</si>
  <si>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</si>
  <si>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</si>
  <si>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</si>
  <si>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</si>
  <si>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</si>
  <si>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</si>
  <si>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</si>
  <si>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</si>
  <si>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</si>
  <si>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</si>
  <si>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</si>
  <si>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</si>
  <si>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</si>
  <si>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</si>
  <si>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</si>
  <si>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</si>
  <si>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</si>
  <si>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</si>
  <si>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</si>
  <si>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</si>
  <si>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</si>
  <si>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</si>
  <si>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</si>
  <si>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</si>
  <si>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</si>
  <si>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</si>
  <si>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</si>
  <si>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</si>
  <si>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</si>
  <si>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</si>
  <si>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</si>
  <si>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</si>
  <si>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</si>
  <si>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</si>
  <si>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</si>
  <si>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</si>
  <si>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</si>
  <si>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</si>
  <si>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</si>
  <si>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</si>
  <si>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</si>
  <si>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</si>
  <si>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</si>
  <si>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</si>
  <si>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</si>
  <si>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</si>
  <si>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</si>
  <si>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</si>
  <si>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</si>
  <si>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</si>
  <si>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</si>
  <si>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</si>
  <si>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</si>
  <si>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</si>
  <si>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</si>
  <si>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</si>
  <si>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</si>
  <si>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</si>
  <si>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</si>
  <si>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</si>
  <si>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</si>
  <si>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</si>
  <si>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</si>
  <si>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</si>
  <si>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</si>
  <si>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</si>
  <si>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</si>
  <si>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</si>
  <si>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</si>
  <si>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</si>
  <si>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</si>
  <si>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</si>
  <si>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</si>
  <si>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</si>
  <si>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</si>
  <si>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</si>
  <si>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</si>
  <si>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</si>
  <si>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</si>
  <si>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</si>
  <si>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</si>
  <si>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</si>
  <si>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</si>
  <si>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</si>
  <si>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</si>
  <si>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</si>
  <si>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</si>
  <si>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</si>
  <si>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</si>
  <si>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</si>
  <si>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</si>
  <si>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</si>
  <si>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</si>
  <si>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</si>
  <si>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</si>
  <si>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</si>
  <si>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</si>
  <si>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</si>
  <si>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</si>
  <si>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</si>
  <si>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</si>
  <si>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</si>
  <si>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</si>
  <si>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</si>
  <si>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</si>
  <si>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</si>
  <si>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</si>
  <si>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</si>
  <si>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</si>
  <si>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</si>
  <si>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</si>
  <si>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</si>
  <si>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</si>
  <si>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</si>
  <si>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</si>
  <si>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</si>
  <si>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</si>
  <si>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</si>
  <si>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</si>
  <si>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</si>
  <si>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</si>
  <si>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</si>
  <si>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</si>
  <si>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</si>
  <si>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</si>
  <si>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</si>
  <si>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</si>
  <si>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</si>
  <si>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</si>
  <si>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</si>
  <si>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</si>
  <si>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</si>
  <si>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</si>
  <si>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</si>
  <si>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</si>
  <si>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</si>
  <si>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</si>
  <si>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</si>
  <si>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</si>
  <si>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</si>
  <si>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</si>
  <si>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</si>
  <si>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</si>
  <si>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</si>
  <si>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</si>
  <si>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</si>
  <si>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</si>
  <si>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</si>
  <si>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</si>
  <si>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</si>
  <si>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</si>
  <si>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</si>
  <si>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</si>
  <si>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</si>
  <si>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</si>
  <si>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</si>
  <si>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</si>
  <si>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</si>
  <si>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</si>
  <si>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</si>
  <si>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</si>
  <si>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</si>
  <si>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</si>
  <si>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</si>
  <si>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</si>
  <si>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</si>
  <si>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</si>
  <si>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</si>
  <si>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</si>
  <si>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</si>
  <si>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</si>
  <si>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</si>
  <si>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</si>
  <si>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</si>
  <si>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</si>
  <si>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</si>
  <si>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</si>
  <si>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</si>
  <si>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</si>
  <si>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</si>
  <si>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</si>
  <si>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</si>
  <si>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</si>
  <si>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</si>
  <si>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</si>
  <si>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</si>
  <si>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</si>
  <si>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</si>
  <si>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</si>
  <si>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</si>
  <si>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</si>
  <si>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</si>
  <si>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</si>
  <si>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</si>
  <si>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</si>
  <si>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</si>
  <si>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</si>
  <si>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</si>
  <si>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</si>
  <si>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</si>
  <si>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</si>
  <si>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</si>
  <si>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</si>
  <si>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</si>
  <si>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</si>
  <si>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</si>
  <si>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</si>
  <si>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</si>
  <si>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</si>
  <si>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</si>
  <si>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</si>
  <si>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</si>
  <si>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</si>
  <si>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</si>
  <si>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</si>
  <si>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</si>
  <si>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</si>
  <si>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</si>
  <si>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</si>
  <si>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</si>
  <si>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</si>
  <si>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</si>
  <si>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</si>
  <si>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</si>
  <si>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</si>
  <si>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</si>
  <si>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</si>
  <si>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</si>
  <si>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</si>
  <si>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</si>
  <si>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</si>
  <si>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</si>
  <si>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</si>
  <si>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</si>
  <si>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</si>
  <si>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</si>
  <si>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</si>
  <si>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</si>
  <si>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</si>
  <si>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</si>
  <si>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</si>
  <si>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</si>
  <si>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</si>
  <si>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</si>
  <si>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</si>
  <si>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</si>
  <si>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</si>
  <si>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</si>
  <si>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</si>
  <si>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</si>
  <si>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</si>
  <si>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</si>
  <si>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</si>
  <si>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</si>
  <si>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</si>
  <si>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</si>
  <si>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</si>
  <si>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</si>
  <si>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</si>
  <si>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</si>
  <si>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</si>
  <si>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</si>
  <si>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</si>
  <si>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</si>
  <si>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</si>
  <si>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</si>
  <si>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</si>
  <si>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</si>
  <si>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</si>
  <si>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</si>
  <si>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</si>
  <si>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</si>
  <si>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</si>
  <si>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</si>
  <si>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</si>
  <si>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</si>
  <si>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</si>
  <si>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</si>
  <si>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</si>
  <si>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</si>
  <si>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</si>
  <si>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</si>
  <si>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</si>
  <si>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</si>
  <si>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</si>
  <si>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</si>
  <si>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</si>
  <si>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</si>
  <si>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</si>
  <si>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</si>
  <si>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</si>
  <si>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</si>
  <si>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</si>
  <si>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</si>
  <si>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</si>
  <si>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</si>
  <si>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</si>
  <si>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</si>
  <si>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</si>
  <si>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</si>
  <si>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</si>
  <si>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</si>
  <si>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</si>
  <si>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</si>
  <si>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</si>
  <si>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</si>
  <si>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</si>
  <si>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</si>
  <si>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</si>
  <si>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</si>
  <si>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</si>
  <si>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</si>
  <si>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</si>
  <si>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</si>
  <si>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</si>
  <si>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</si>
  <si>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</si>
  <si>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</si>
  <si>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</si>
  <si>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</si>
  <si>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</si>
  <si>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</si>
  <si>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</si>
  <si>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</si>
  <si>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</si>
  <si>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</si>
  <si>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</si>
  <si>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</si>
  <si>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</si>
  <si>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</si>
  <si>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</si>
  <si>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</si>
  <si>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</si>
  <si>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</si>
  <si>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</si>
  <si>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</si>
  <si>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</si>
  <si>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</si>
  <si>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</si>
  <si>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</si>
  <si>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</si>
  <si>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</si>
  <si>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</si>
  <si>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</si>
  <si>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</si>
  <si>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</si>
  <si>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</si>
  <si>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</si>
  <si>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</si>
  <si>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</si>
  <si>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</si>
  <si>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</si>
  <si>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</si>
  <si>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</si>
  <si>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</si>
  <si>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</si>
  <si>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</si>
  <si>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</si>
  <si>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</si>
  <si>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</si>
  <si>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</si>
  <si>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</si>
  <si>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</si>
  <si>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</si>
  <si>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</si>
  <si>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</si>
  <si>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</si>
  <si>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</si>
  <si>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</si>
  <si>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</si>
  <si>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</si>
  <si>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</si>
  <si>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</si>
  <si>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</si>
  <si>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</si>
  <si>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</si>
  <si>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</si>
  <si>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</si>
  <si>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</si>
  <si>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</si>
  <si>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</si>
  <si>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</si>
  <si>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</si>
  <si>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</si>
  <si>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</si>
  <si>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</si>
  <si>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</si>
  <si>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</si>
  <si>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</si>
  <si>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</si>
  <si>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</si>
  <si>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</si>
  <si>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</si>
  <si>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</si>
  <si>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</si>
  <si>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</si>
  <si>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</si>
  <si>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</si>
  <si>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</si>
  <si>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</si>
  <si>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</si>
  <si>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</si>
  <si>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</si>
  <si>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</si>
  <si>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</si>
  <si>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</si>
  <si>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</si>
  <si>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</si>
  <si>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</si>
  <si>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</si>
  <si>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</si>
  <si>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</si>
  <si>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</si>
  <si>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</si>
  <si>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</si>
  <si>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</si>
  <si>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</si>
  <si>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</si>
  <si>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</si>
  <si>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</si>
  <si>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</si>
  <si>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</si>
  <si>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</si>
  <si>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</si>
  <si>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</si>
  <si>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</si>
  <si>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</si>
  <si>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</si>
  <si>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</si>
  <si>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</si>
  <si>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</si>
  <si>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</si>
  <si>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</si>
  <si>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</si>
  <si>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</si>
  <si>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</si>
  <si>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</si>
  <si>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</si>
  <si>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</si>
  <si>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</si>
  <si>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</si>
  <si>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</si>
  <si>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</si>
  <si>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</si>
  <si>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</si>
  <si>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</si>
  <si>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</si>
  <si>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</si>
  <si>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</si>
  <si>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</si>
  <si>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</si>
  <si>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</si>
  <si>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</si>
  <si>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</si>
  <si>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</si>
  <si>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</si>
  <si>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</si>
  <si>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</si>
  <si>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</si>
  <si>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</si>
  <si>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</si>
  <si>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</si>
  <si>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</si>
  <si>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</si>
  <si>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</si>
  <si>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</si>
  <si>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</si>
  <si>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</si>
  <si>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</si>
  <si>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</si>
  <si>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</si>
  <si>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</si>
  <si>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</si>
  <si>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</si>
  <si>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</si>
  <si>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</si>
  <si>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</si>
  <si>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</si>
  <si>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</si>
  <si>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</si>
  <si>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</si>
  <si>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</si>
  <si>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</si>
  <si>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</si>
  <si>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</si>
  <si>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</si>
  <si>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</si>
  <si>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</si>
  <si>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</si>
  <si>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</si>
  <si>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</si>
  <si>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</si>
  <si>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</si>
  <si>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</si>
  <si>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</si>
  <si>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</si>
  <si>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</si>
  <si>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</si>
  <si>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</si>
  <si>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</si>
  <si>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</si>
  <si>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</si>
  <si>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</si>
  <si>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</si>
  <si>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</si>
  <si>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</si>
  <si>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</si>
  <si>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</si>
  <si>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</si>
  <si>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</si>
  <si>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</si>
  <si>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</si>
  <si>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</si>
  <si>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</si>
  <si>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</si>
  <si>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</si>
  <si>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</si>
  <si>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</si>
  <si>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</si>
  <si>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</si>
  <si>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</si>
  <si>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</si>
  <si>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</si>
  <si>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</si>
  <si>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</si>
  <si>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</si>
  <si>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</si>
  <si>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</si>
  <si>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</si>
  <si>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</si>
  <si>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</si>
  <si>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</si>
  <si>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</si>
  <si>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</si>
  <si>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</si>
  <si>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</si>
  <si>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</si>
  <si>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</si>
  <si>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</si>
  <si>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</si>
  <si>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</si>
  <si>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</si>
  <si>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</si>
  <si>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</si>
  <si>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</si>
  <si>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</si>
  <si>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</si>
  <si>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</si>
  <si>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</si>
  <si>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</si>
  <si>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</si>
  <si>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</si>
  <si>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</si>
  <si>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</si>
  <si>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</si>
  <si>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</si>
  <si>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</si>
  <si>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</si>
  <si>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</si>
  <si>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</si>
  <si>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</si>
  <si>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</si>
  <si>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</si>
  <si>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</si>
  <si>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</si>
  <si>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</si>
  <si>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</si>
  <si>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</si>
  <si>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</si>
  <si>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</si>
  <si>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</si>
  <si>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</si>
  <si>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</si>
  <si>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</si>
  <si>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</si>
  <si>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</si>
  <si>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</si>
  <si>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</si>
  <si>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</si>
  <si>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</si>
  <si>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</si>
  <si>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</si>
  <si>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</si>
  <si>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</si>
  <si>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</si>
  <si>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</si>
  <si>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</si>
  <si>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</si>
  <si>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</si>
  <si>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</si>
  <si>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</si>
  <si>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</si>
  <si>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</si>
  <si>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</si>
  <si>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</si>
  <si>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</si>
  <si>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</si>
  <si>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</si>
  <si>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</si>
  <si>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</si>
  <si>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</si>
  <si>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</si>
  <si>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</si>
  <si>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</si>
  <si>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</si>
  <si>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</si>
  <si>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</si>
  <si>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</si>
  <si>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</si>
  <si>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</si>
  <si>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</si>
  <si>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</si>
  <si>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</si>
  <si>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</si>
  <si>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</si>
  <si>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</si>
  <si>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</si>
  <si>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</si>
  <si>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</si>
  <si>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</si>
  <si>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</si>
  <si>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</si>
  <si>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</si>
  <si>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</si>
  <si>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</si>
  <si>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</si>
  <si>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</si>
  <si>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</si>
  <si>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</si>
  <si>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</si>
  <si>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</si>
  <si>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</si>
  <si>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</si>
  <si>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</si>
  <si>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</si>
  <si>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</si>
  <si>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</si>
  <si>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</si>
  <si>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</si>
  <si>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</si>
  <si>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</si>
  <si>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</si>
  <si>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</si>
  <si>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</si>
  <si>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</si>
  <si>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</si>
  <si>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</si>
  <si>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</si>
  <si>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</si>
  <si>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</si>
  <si>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</si>
  <si>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</si>
  <si>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</si>
  <si>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</si>
  <si>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</si>
  <si>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</si>
  <si>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</si>
  <si>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</si>
  <si>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</si>
  <si>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</si>
  <si>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</si>
  <si>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</si>
  <si>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</si>
  <si>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</si>
  <si>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</si>
  <si>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</si>
  <si>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</si>
  <si>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</si>
  <si>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</si>
  <si>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</si>
  <si>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</si>
  <si>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</si>
  <si>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</si>
  <si>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</si>
  <si>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</si>
  <si>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</si>
  <si>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</si>
  <si>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</si>
  <si>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</si>
  <si>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</si>
  <si>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</si>
  <si>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</si>
  <si>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</si>
  <si>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</si>
  <si>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</si>
  <si>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</si>
  <si>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</si>
  <si>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</si>
  <si>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</si>
  <si>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</si>
  <si>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</si>
  <si>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</si>
  <si>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</si>
  <si>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</si>
  <si>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</si>
  <si>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</si>
  <si>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</si>
  <si>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</si>
  <si>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</si>
  <si>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</si>
  <si>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</si>
  <si>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</si>
  <si>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</si>
  <si>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</si>
  <si>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</si>
  <si>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</si>
  <si>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</si>
  <si>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</si>
  <si>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</si>
  <si>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</si>
  <si>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</si>
  <si>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</si>
  <si>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</si>
  <si>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</si>
  <si>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</si>
  <si>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</si>
  <si>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</si>
  <si>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</si>
  <si>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</si>
  <si>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</si>
  <si>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</si>
  <si>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</si>
  <si>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</si>
  <si>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</si>
  <si>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</si>
  <si>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</si>
  <si>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</si>
  <si>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</si>
  <si>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</si>
  <si>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</si>
  <si>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</si>
  <si>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</si>
  <si>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</si>
  <si>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</si>
  <si>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</si>
  <si>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</si>
  <si>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</si>
  <si>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</si>
  <si>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</si>
  <si>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</si>
  <si>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</si>
  <si>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</si>
  <si>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</si>
  <si>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</si>
  <si>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</si>
  <si>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</si>
  <si>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</si>
  <si>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</si>
  <si>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</si>
  <si>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</si>
  <si>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</si>
  <si>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</si>
  <si>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</si>
  <si>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</si>
  <si>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</si>
  <si>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</si>
  <si>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</si>
  <si>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</si>
  <si>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</si>
  <si>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</si>
  <si>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</si>
  <si>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</si>
  <si>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</si>
  <si>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</si>
  <si>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</si>
  <si>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</si>
  <si>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</si>
  <si>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</si>
  <si>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</si>
  <si>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</si>
  <si>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</si>
  <si>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</si>
  <si>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</si>
  <si>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</si>
  <si>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</si>
  <si>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</si>
  <si>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</si>
  <si>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</si>
  <si>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</si>
  <si>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</si>
  <si>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</si>
  <si>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</si>
  <si>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</si>
  <si>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</si>
  <si>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</si>
  <si>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</si>
  <si>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</si>
  <si>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</si>
  <si>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</si>
  <si>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</si>
  <si>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</si>
  <si>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</si>
  <si>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</si>
  <si>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</si>
  <si>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</si>
  <si>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</si>
  <si>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</si>
  <si>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</si>
  <si>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</si>
  <si>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</si>
  <si>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</si>
  <si>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</si>
  <si>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</si>
  <si>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</si>
  <si>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</si>
  <si>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</si>
  <si>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</si>
  <si>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</si>
  <si>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</si>
  <si>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</si>
  <si>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</si>
  <si>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</si>
  <si>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</si>
  <si>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</si>
  <si>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</si>
  <si>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</si>
  <si>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</si>
  <si>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</si>
  <si>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</si>
  <si>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</si>
  <si>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</si>
  <si>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</si>
  <si>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</si>
  <si>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</si>
  <si>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</si>
  <si>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</si>
  <si>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</si>
  <si>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</si>
  <si>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</si>
  <si>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</si>
  <si>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</si>
  <si>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</si>
  <si>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</si>
  <si>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</si>
  <si>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</si>
  <si>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</si>
  <si>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</si>
  <si>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</si>
  <si>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</si>
  <si>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</si>
  <si>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</si>
  <si>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</si>
  <si>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</si>
  <si>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</si>
  <si>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</si>
  <si>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</si>
  <si>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</si>
  <si>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</si>
  <si>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</si>
  <si>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</si>
  <si>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</si>
  <si>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</si>
  <si>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</si>
  <si>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</si>
  <si>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</si>
  <si>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</si>
  <si>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</si>
  <si>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</si>
  <si>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</si>
  <si>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</si>
  <si>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</si>
  <si>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</si>
  <si>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</si>
  <si>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</si>
  <si>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</si>
  <si>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</si>
  <si>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</si>
  <si>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</si>
  <si>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</si>
  <si>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</si>
  <si>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</si>
  <si>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</si>
  <si>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</si>
  <si>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</si>
  <si>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</si>
  <si>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</si>
  <si>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</si>
  <si>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</si>
  <si>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</si>
  <si>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</si>
  <si>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</si>
  <si>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</si>
  <si>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</si>
  <si>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</si>
  <si>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</si>
  <si>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</si>
  <si>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</si>
  <si>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</si>
  <si>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</si>
  <si>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</si>
  <si>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</si>
  <si>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</si>
  <si>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</si>
  <si>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</si>
  <si>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</si>
  <si>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</si>
  <si>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</si>
  <si>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</si>
  <si>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</si>
  <si>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</si>
  <si>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</si>
  <si>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</si>
  <si>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</si>
  <si>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</si>
  <si>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</si>
  <si>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</si>
  <si>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</si>
  <si>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</si>
  <si>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</si>
  <si>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</si>
  <si>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</si>
  <si>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</si>
  <si>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</si>
  <si>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</si>
  <si>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</si>
  <si>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</si>
  <si>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</si>
  <si>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</si>
  <si>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</si>
  <si>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</si>
  <si>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</si>
  <si>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</si>
  <si>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</si>
  <si>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</si>
  <si>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</si>
  <si>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</si>
  <si>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</si>
  <si>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</si>
  <si>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</si>
  <si>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</si>
  <si>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</si>
  <si>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</si>
  <si>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</si>
  <si>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</si>
  <si>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</si>
  <si>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</si>
  <si>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</si>
  <si>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</si>
  <si>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</si>
  <si>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</si>
  <si>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</si>
  <si>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</si>
  <si>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</si>
  <si>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</si>
  <si>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</si>
  <si>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</si>
  <si>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</si>
  <si>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</si>
  <si>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</si>
  <si>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</si>
  <si>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</si>
  <si>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</si>
  <si>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</si>
  <si>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</si>
  <si>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</si>
  <si>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</si>
  <si>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</si>
  <si>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</si>
  <si>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</si>
  <si>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</si>
  <si>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</si>
  <si>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</si>
  <si>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</si>
  <si>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</si>
  <si>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</si>
  <si>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</si>
  <si>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</si>
  <si>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</si>
  <si>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</si>
  <si>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</si>
  <si>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</si>
  <si>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</si>
  <si>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</si>
  <si>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</si>
  <si>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</si>
  <si>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</si>
  <si>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</si>
  <si>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</si>
  <si>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</si>
  <si>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</si>
  <si>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</si>
  <si>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</si>
  <si>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</si>
  <si>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</si>
  <si>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</si>
  <si>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</si>
  <si>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</si>
  <si>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</si>
  <si>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</si>
  <si>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</si>
  <si>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</si>
  <si>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</si>
  <si>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</si>
  <si>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</si>
  <si>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</si>
  <si>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</si>
  <si>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</si>
  <si>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</si>
  <si>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</si>
  <si>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</si>
  <si>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</si>
  <si>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</si>
  <si>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</si>
  <si>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</si>
  <si>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</si>
  <si>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</si>
  <si>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</si>
  <si>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</si>
  <si>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</si>
  <si>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</si>
  <si>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</si>
  <si>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</si>
  <si>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</si>
  <si>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</si>
  <si>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</si>
  <si>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</si>
  <si>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</si>
  <si>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</si>
  <si>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</si>
  <si>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</si>
  <si>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</si>
  <si>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</si>
  <si>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</si>
  <si>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</si>
  <si>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</si>
  <si>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</si>
  <si>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</si>
  <si>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</si>
  <si>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</si>
  <si>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</si>
  <si>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</si>
  <si>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</si>
  <si>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</si>
  <si>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</si>
  <si>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</si>
  <si>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</si>
  <si>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</si>
  <si>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</si>
  <si>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</si>
  <si>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</si>
  <si>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</si>
  <si>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</si>
  <si>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</si>
  <si>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</si>
  <si>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</si>
  <si>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</si>
  <si>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</si>
  <si>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</si>
  <si>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</si>
  <si>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</si>
  <si>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</si>
  <si>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</si>
  <si>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</si>
  <si>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</si>
  <si>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</si>
  <si>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</si>
  <si>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</si>
  <si>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</si>
  <si>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</si>
  <si>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</si>
  <si>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</si>
  <si>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</si>
  <si>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</si>
  <si>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</si>
  <si>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</si>
  <si>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</si>
  <si>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</si>
  <si>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</si>
  <si>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</si>
  <si>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</si>
  <si>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</si>
  <si>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</si>
  <si>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</si>
  <si>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</si>
  <si>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</si>
  <si>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</si>
  <si>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</si>
  <si>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</si>
  <si>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</si>
  <si>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</si>
  <si>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</si>
  <si>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</si>
  <si>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</si>
  <si>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</si>
  <si>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</si>
  <si>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</si>
  <si>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</si>
  <si>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</si>
  <si>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</si>
  <si>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</si>
  <si>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</si>
  <si>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</si>
  <si>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</si>
  <si>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</si>
  <si>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</si>
  <si>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</si>
  <si>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</si>
  <si>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</si>
  <si>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</si>
  <si>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</si>
  <si>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</si>
  <si>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</si>
  <si>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</si>
  <si>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</si>
  <si>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</si>
  <si>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</si>
  <si>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</si>
  <si>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</si>
  <si>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</si>
  <si>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</si>
  <si>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</si>
  <si>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</si>
  <si>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</si>
  <si>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</si>
  <si>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</si>
  <si>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</si>
  <si>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</si>
  <si>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</si>
  <si>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</si>
  <si>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</si>
  <si>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</si>
  <si>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</si>
  <si>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</si>
  <si>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</si>
  <si>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</si>
  <si>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</si>
  <si>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</si>
  <si>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</si>
  <si>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</si>
  <si>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</si>
  <si>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</si>
  <si>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</si>
  <si>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</si>
  <si>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</si>
  <si>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</si>
  <si>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</si>
  <si>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</si>
  <si>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</si>
  <si>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</si>
  <si>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</si>
  <si>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</si>
  <si>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</si>
  <si>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</si>
  <si>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</si>
  <si>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</si>
  <si>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</si>
  <si>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</si>
  <si>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</si>
  <si>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</si>
  <si>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</si>
  <si>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</si>
  <si>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</si>
  <si>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</si>
  <si>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</si>
  <si>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</si>
  <si>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</si>
  <si>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</si>
  <si>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</si>
  <si>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</si>
  <si>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</si>
  <si>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</si>
  <si>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</si>
  <si>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</si>
  <si>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</si>
  <si>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</si>
  <si>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</si>
  <si>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</si>
  <si>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</si>
  <si>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</si>
  <si>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</si>
  <si>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</si>
  <si>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</si>
  <si>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</si>
  <si>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</si>
  <si>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</si>
  <si>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</si>
  <si>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</si>
  <si>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</si>
  <si>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</si>
  <si>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</si>
  <si>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</si>
  <si>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</si>
  <si>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</si>
  <si>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</si>
  <si>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</si>
  <si>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</si>
  <si>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</si>
  <si>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</si>
  <si>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</si>
  <si>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</si>
  <si>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</si>
  <si>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</si>
  <si>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</si>
  <si>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</si>
  <si>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</si>
  <si>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</si>
  <si>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</si>
  <si>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</si>
  <si>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</si>
  <si>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</si>
  <si>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</si>
  <si>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</si>
  <si>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</si>
  <si>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</si>
  <si>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</si>
  <si>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</si>
  <si>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</si>
  <si>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</si>
  <si>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</si>
  <si>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</si>
  <si>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</si>
  <si>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</si>
  <si>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</si>
  <si>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</si>
  <si>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</si>
  <si>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</si>
  <si>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</si>
  <si>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</si>
  <si>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</si>
  <si>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</si>
  <si>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</si>
  <si>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</si>
  <si>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</si>
  <si>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</si>
  <si>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</si>
  <si>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</si>
  <si>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</si>
  <si>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</si>
  <si>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</si>
  <si>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</si>
  <si>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</si>
  <si>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</si>
  <si>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</si>
  <si>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</si>
  <si>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</si>
  <si>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</si>
  <si>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</si>
  <si>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</si>
  <si>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</si>
  <si>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</si>
  <si>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</si>
  <si>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</si>
  <si>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</si>
  <si>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</si>
  <si>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</si>
  <si>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</si>
  <si>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</si>
  <si>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</si>
  <si>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</si>
  <si>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</si>
  <si>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</si>
  <si>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</si>
  <si>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</si>
  <si>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</si>
  <si>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</si>
  <si>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</si>
  <si>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</si>
  <si>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</si>
  <si>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</si>
  <si>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</si>
  <si>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</si>
  <si>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</si>
  <si>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</si>
  <si>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</si>
  <si>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</si>
  <si>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</si>
  <si>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</si>
  <si>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</si>
  <si>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</si>
  <si>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</si>
  <si>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</si>
  <si>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</si>
  <si>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</si>
  <si>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</si>
  <si>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</si>
  <si>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</si>
  <si>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</si>
  <si>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</si>
  <si>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</si>
  <si>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</si>
  <si>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</si>
  <si>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</si>
  <si>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</si>
  <si>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</si>
  <si>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</si>
  <si>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</si>
  <si>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</si>
  <si>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</si>
  <si>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</si>
  <si>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</si>
  <si>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</si>
  <si>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</si>
  <si>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</si>
  <si>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</si>
  <si>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</si>
  <si>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</si>
  <si>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</si>
  <si>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</si>
  <si>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</si>
  <si>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</si>
  <si>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</si>
  <si>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</si>
  <si>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</si>
  <si>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</si>
  <si>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</si>
  <si>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</si>
  <si>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</si>
  <si>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</si>
  <si>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</si>
  <si>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</si>
  <si>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</si>
  <si>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</si>
  <si>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</si>
  <si>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</si>
  <si>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</si>
  <si>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</si>
  <si>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</si>
  <si>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</si>
  <si>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</si>
  <si>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</si>
  <si>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</si>
  <si>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</si>
  <si>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</si>
  <si>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</si>
  <si>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</si>
  <si>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</si>
  <si>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</si>
  <si>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</si>
  <si>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</si>
  <si>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</si>
  <si>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</si>
  <si>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</si>
  <si>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</si>
  <si>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</si>
  <si>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</si>
  <si>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</si>
  <si>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</si>
  <si>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</si>
  <si>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</si>
  <si>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</si>
  <si>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</si>
  <si>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</si>
  <si>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</si>
  <si>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</si>
  <si>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</si>
  <si>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</si>
  <si>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</si>
  <si>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</si>
  <si>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</si>
  <si>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</si>
  <si>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</si>
  <si>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</si>
  <si>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</si>
  <si>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</si>
  <si>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</si>
  <si>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</si>
  <si>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</si>
  <si>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</si>
  <si>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</si>
  <si>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</si>
  <si>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</si>
  <si>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</si>
  <si>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</si>
  <si>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</si>
  <si>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</si>
  <si>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</si>
  <si>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</si>
  <si>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</si>
  <si>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</si>
  <si>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</si>
  <si>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</si>
  <si>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</si>
  <si>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</si>
  <si>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</si>
  <si>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</si>
  <si>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</si>
  <si>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</si>
  <si>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</si>
  <si>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</si>
  <si>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</si>
  <si>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</si>
  <si>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</si>
  <si>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</si>
  <si>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</si>
  <si>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</si>
  <si>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</si>
  <si>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</si>
  <si>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</si>
  <si>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</si>
  <si>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</si>
  <si>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</si>
  <si>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</si>
  <si>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</si>
  <si>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</si>
  <si>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</si>
  <si>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</si>
  <si>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</si>
  <si>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</si>
  <si>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</si>
  <si>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</si>
  <si>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</si>
  <si>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</si>
  <si>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</si>
  <si>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</si>
  <si>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</si>
  <si>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</si>
  <si>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</si>
  <si>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</si>
  <si>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</si>
  <si>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</si>
  <si>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</si>
  <si>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</si>
  <si>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</si>
  <si>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</si>
  <si>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</si>
  <si>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</si>
  <si>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</si>
  <si>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</si>
  <si>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</si>
  <si>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</si>
  <si>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</si>
  <si>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</si>
  <si>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</si>
  <si>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</si>
  <si>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</si>
  <si>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</si>
  <si>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</si>
  <si>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</si>
  <si>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</si>
  <si>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</si>
  <si>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</si>
  <si>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</si>
  <si>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</si>
  <si>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</si>
  <si>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</si>
  <si>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</si>
  <si>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</si>
  <si>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</si>
  <si>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</si>
  <si>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</si>
  <si>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</si>
  <si>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</si>
  <si>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</si>
  <si>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</si>
  <si>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</si>
  <si>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</si>
  <si>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</si>
  <si>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</si>
  <si>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</si>
  <si>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</si>
  <si>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</si>
  <si>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</si>
  <si>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</si>
  <si>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</si>
  <si>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</si>
  <si>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</si>
  <si>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</si>
  <si>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</si>
  <si>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</si>
  <si>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</si>
  <si>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</si>
  <si>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</si>
  <si>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</si>
  <si>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</si>
  <si>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</si>
  <si>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</si>
  <si>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</si>
  <si>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</si>
  <si>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</si>
  <si>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</si>
  <si>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</si>
  <si>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</si>
  <si>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</si>
  <si>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</si>
  <si>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</si>
  <si>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</si>
  <si>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</si>
  <si>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</si>
  <si>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</si>
  <si>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</si>
  <si>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</si>
  <si>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</si>
  <si>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</si>
  <si>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</si>
  <si>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</si>
  <si>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</si>
  <si>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</si>
  <si>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</si>
  <si>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</si>
  <si>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</si>
  <si>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</si>
  <si>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</si>
  <si>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</si>
  <si>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</si>
  <si>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</si>
  <si>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</si>
  <si>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</si>
  <si>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</si>
  <si>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</si>
  <si>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</si>
  <si>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</si>
  <si>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</si>
  <si>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</si>
  <si>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</si>
  <si>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</si>
  <si>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</si>
  <si>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</si>
  <si>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</si>
  <si>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</si>
  <si>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</si>
  <si>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</si>
  <si>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</si>
  <si>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</si>
  <si>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</si>
  <si>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</si>
  <si>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</si>
  <si>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</si>
  <si>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</si>
  <si>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</si>
  <si>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</si>
  <si>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</si>
  <si>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</si>
  <si>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</si>
  <si>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</si>
  <si>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</si>
  <si>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</si>
  <si>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</si>
  <si>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</si>
  <si>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</si>
  <si>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</si>
  <si>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</si>
  <si>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</si>
  <si>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</si>
  <si>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</si>
  <si>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</si>
  <si>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</si>
  <si>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</si>
  <si>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</si>
  <si>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</si>
  <si>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</si>
  <si>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</si>
  <si>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</si>
  <si>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</si>
  <si>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</si>
  <si>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</si>
  <si>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</si>
  <si>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</si>
  <si>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</si>
  <si>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</si>
  <si>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</si>
  <si>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</si>
  <si>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</si>
  <si>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</si>
  <si>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</si>
  <si>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</si>
  <si>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</si>
  <si>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</si>
  <si>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</si>
  <si>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</si>
  <si>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</si>
  <si>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</si>
  <si>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</si>
  <si>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</si>
  <si>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</si>
  <si>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</si>
  <si>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</si>
  <si>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</si>
  <si>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</si>
  <si>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</si>
  <si>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</si>
  <si>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</si>
  <si>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</si>
  <si>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</si>
  <si>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</si>
  <si>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</si>
  <si>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</si>
  <si>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</si>
  <si>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</si>
  <si>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</si>
  <si>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</si>
  <si>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</si>
  <si>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</si>
  <si>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</si>
  <si>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</si>
  <si>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</si>
  <si>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</si>
  <si>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</si>
  <si>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</si>
  <si>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</si>
  <si>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</si>
  <si>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</si>
  <si>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</si>
  <si>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</si>
  <si>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</si>
  <si>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</si>
  <si>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</si>
  <si>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</si>
  <si>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</si>
  <si>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</si>
  <si>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</si>
  <si>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</si>
  <si>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</si>
  <si>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</si>
  <si>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</si>
  <si>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</si>
  <si>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</si>
  <si>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</si>
  <si>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</si>
  <si>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</si>
  <si>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</si>
  <si>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</si>
  <si>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</si>
  <si>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</si>
  <si>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</si>
  <si>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</si>
  <si>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</si>
  <si>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</si>
  <si>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</si>
  <si>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</si>
  <si>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</si>
  <si>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</si>
  <si>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</si>
  <si>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</si>
  <si>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</si>
  <si>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</si>
  <si>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</si>
  <si>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</si>
  <si>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</si>
  <si>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</si>
  <si>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</si>
  <si>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</si>
  <si>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</si>
  <si>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</si>
  <si>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</si>
  <si>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</si>
  <si>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</si>
  <si>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</si>
  <si>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</si>
  <si>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</si>
  <si>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</si>
  <si>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</si>
  <si>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</si>
  <si>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</si>
  <si>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</si>
  <si>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</si>
  <si>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</si>
  <si>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</si>
  <si>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</si>
  <si>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</si>
  <si>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</si>
  <si>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</si>
  <si>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</si>
  <si>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</si>
  <si>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</si>
  <si>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</si>
  <si>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</si>
  <si>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</si>
  <si>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</si>
  <si>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</si>
  <si>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</si>
  <si>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</si>
  <si>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</si>
  <si>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</si>
  <si>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</si>
  <si>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</si>
  <si>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</si>
  <si>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</si>
  <si>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</si>
  <si>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</si>
  <si>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</si>
  <si>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</si>
  <si>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</si>
  <si>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</si>
  <si>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</si>
  <si>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</si>
  <si>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</si>
  <si>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</si>
  <si>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</si>
  <si>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</si>
  <si>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</si>
  <si>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</si>
  <si>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</si>
  <si>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</si>
  <si>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</si>
  <si>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</si>
  <si>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</si>
  <si>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</si>
  <si>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</si>
  <si>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</si>
  <si>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</si>
  <si>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</si>
  <si>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</si>
  <si>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</si>
  <si>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</si>
  <si>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</si>
  <si>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</si>
  <si>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</si>
  <si>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</si>
  <si>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</si>
  <si>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</si>
  <si>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</si>
  <si>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</si>
  <si>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</si>
  <si>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</si>
  <si>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</si>
  <si>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</si>
  <si>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</si>
  <si>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</si>
  <si>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</si>
  <si>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</si>
  <si>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</si>
  <si>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</si>
  <si>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</si>
  <si>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</si>
  <si>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</si>
  <si>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</si>
  <si>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</si>
  <si>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</si>
  <si>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</si>
  <si>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</si>
  <si>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</si>
  <si>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</si>
  <si>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</si>
  <si>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</si>
  <si>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</si>
  <si>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</si>
  <si>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</si>
  <si>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</si>
  <si>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</si>
  <si>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</si>
  <si>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</si>
  <si>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</si>
  <si>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</si>
  <si>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</si>
  <si>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</si>
  <si>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</si>
  <si>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</si>
  <si>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</si>
  <si>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</si>
  <si>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</si>
  <si>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</si>
  <si>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</si>
  <si>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</si>
  <si>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</si>
  <si>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</si>
  <si>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</si>
  <si>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</si>
  <si>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</si>
  <si>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</si>
  <si>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</si>
  <si>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</si>
  <si>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</si>
  <si>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</si>
  <si>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</si>
  <si>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</si>
  <si>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</si>
  <si>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</si>
  <si>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</si>
  <si>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</si>
  <si>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</si>
  <si>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</si>
  <si>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</si>
  <si>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</si>
  <si>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</si>
  <si>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</si>
  <si>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</si>
  <si>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</si>
  <si>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</si>
  <si>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</si>
  <si>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</si>
  <si>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</si>
  <si>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</si>
  <si>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</si>
  <si>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</si>
  <si>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</si>
  <si>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</si>
  <si>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</si>
  <si>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</si>
  <si>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</si>
  <si>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</si>
  <si>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</si>
  <si>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</si>
  <si>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</si>
  <si>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</si>
  <si>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</si>
  <si>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</si>
  <si>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</si>
  <si>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</si>
  <si>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</si>
  <si>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</si>
  <si>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</si>
  <si>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</si>
  <si>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</si>
  <si>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</si>
  <si>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</si>
  <si>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</si>
  <si>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</si>
  <si>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</si>
  <si>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</si>
  <si>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</si>
  <si>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</si>
  <si>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</si>
  <si>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</si>
  <si>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</si>
  <si>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</si>
  <si>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</si>
  <si>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</si>
  <si>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</si>
  <si>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</si>
  <si>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</si>
  <si>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</si>
  <si>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</si>
  <si>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</si>
  <si>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</si>
  <si>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</si>
  <si>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</si>
  <si>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</si>
  <si>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</si>
  <si>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</si>
  <si>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</si>
  <si>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</si>
  <si>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</si>
  <si>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</si>
  <si>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</si>
  <si>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</si>
  <si>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</si>
  <si>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</si>
  <si>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</si>
  <si>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</si>
  <si>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</si>
  <si>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</si>
  <si>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</si>
  <si>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</si>
  <si>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</si>
  <si>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</si>
  <si>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</si>
  <si>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</si>
  <si>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</si>
  <si>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</si>
  <si>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</si>
  <si>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</si>
  <si>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</si>
  <si>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</si>
  <si>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</si>
  <si>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</si>
  <si>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</si>
  <si>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</si>
  <si>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</si>
  <si>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</si>
  <si>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</si>
  <si>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</si>
  <si>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</si>
  <si>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</si>
  <si>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</si>
  <si>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</si>
  <si>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</si>
  <si>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</si>
  <si>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</si>
  <si>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</si>
  <si>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</si>
  <si>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</si>
  <si>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</si>
  <si>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</si>
  <si>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</si>
  <si>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</si>
  <si>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</si>
  <si>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</si>
  <si>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</si>
  <si>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</si>
  <si>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</si>
  <si>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</si>
  <si>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</si>
  <si>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</si>
  <si>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</si>
  <si>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</si>
  <si>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</si>
  <si>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</si>
  <si>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</si>
  <si>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</si>
  <si>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</si>
  <si>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</si>
  <si>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</si>
  <si>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</si>
  <si>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</si>
  <si>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</si>
  <si>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</si>
  <si>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</si>
  <si>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</si>
  <si>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</si>
  <si>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</si>
  <si>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</si>
  <si>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</si>
  <si>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</si>
  <si>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</si>
  <si>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</si>
  <si>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</si>
  <si>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</si>
  <si>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</si>
  <si>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</si>
  <si>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</si>
  <si>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</si>
  <si>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</si>
  <si>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</si>
  <si>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</si>
  <si>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</si>
  <si>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</si>
  <si>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</si>
  <si>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</si>
  <si>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</si>
  <si>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</si>
  <si>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</si>
  <si>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</si>
  <si>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</si>
  <si>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</si>
  <si>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</si>
  <si>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</si>
  <si>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</si>
  <si>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</si>
  <si>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</si>
  <si>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</si>
  <si>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</si>
  <si>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</si>
  <si>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</si>
  <si>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</si>
  <si>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</si>
  <si>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</si>
  <si>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</si>
  <si>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</si>
  <si>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</si>
  <si>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</si>
  <si>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</si>
  <si>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</si>
  <si>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</si>
  <si>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</si>
  <si>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</si>
  <si>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</si>
  <si>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</si>
  <si>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</si>
  <si>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</si>
  <si>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</si>
  <si>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</si>
  <si>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</si>
  <si>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</si>
  <si>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</si>
  <si>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</si>
  <si>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</si>
  <si>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</si>
  <si>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</si>
  <si>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</si>
  <si>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</si>
  <si>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</si>
  <si>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</si>
  <si>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</si>
  <si>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</si>
  <si>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</si>
  <si>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</si>
  <si>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</si>
  <si>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</si>
  <si>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</si>
  <si>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</si>
  <si>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</si>
  <si>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</si>
  <si>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</si>
  <si>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</si>
  <si>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</si>
  <si>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</si>
  <si>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</si>
  <si>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</si>
  <si>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</si>
  <si>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</si>
  <si>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</si>
  <si>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</si>
  <si>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</si>
  <si>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</si>
  <si>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</si>
  <si>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</si>
  <si>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</si>
  <si>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</si>
  <si>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</si>
  <si>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</si>
  <si>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</si>
  <si>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</si>
  <si>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</si>
  <si>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</si>
  <si>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</si>
  <si>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</si>
  <si>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</si>
  <si>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</si>
  <si>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</si>
  <si>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</si>
  <si>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</si>
  <si>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</si>
  <si>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</si>
  <si>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</si>
  <si>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</si>
  <si>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</si>
  <si>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</si>
  <si>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</si>
  <si>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</si>
  <si>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</si>
  <si>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</si>
  <si>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</si>
  <si>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</si>
  <si>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</si>
  <si>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</si>
  <si>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</si>
  <si>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</si>
  <si>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</si>
  <si>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</si>
  <si>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</si>
  <si>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</si>
  <si>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</si>
  <si>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</si>
  <si>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</si>
  <si>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</si>
  <si>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</si>
  <si>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</si>
  <si>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</si>
  <si>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</si>
  <si>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</si>
  <si>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</si>
  <si>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</si>
  <si>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</si>
  <si>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</si>
  <si>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</si>
  <si>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</si>
  <si>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</si>
  <si>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</si>
  <si>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</si>
  <si>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</si>
  <si>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</si>
  <si>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</si>
  <si>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</si>
  <si>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</si>
  <si>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</si>
  <si>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</si>
  <si>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</si>
  <si>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</si>
  <si>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</si>
  <si>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</si>
  <si>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</si>
  <si>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</si>
  <si>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</si>
  <si>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</si>
  <si>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</si>
  <si>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</si>
  <si>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</si>
  <si>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</si>
  <si>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</si>
  <si>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</si>
  <si>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</si>
  <si>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</si>
  <si>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</si>
  <si>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</si>
  <si>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</si>
  <si>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</si>
  <si>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</si>
  <si>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</si>
  <si>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</si>
  <si>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</si>
  <si>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</si>
  <si>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</si>
  <si>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</si>
  <si>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</si>
  <si>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</si>
  <si>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</si>
  <si>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</si>
  <si>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</si>
  <si>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</si>
  <si>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</si>
  <si>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</si>
  <si>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</si>
  <si>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</si>
  <si>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</si>
  <si>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</si>
  <si>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</si>
  <si>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</si>
  <si>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</si>
  <si>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</si>
  <si>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</si>
  <si>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</si>
  <si>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</si>
  <si>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</si>
  <si>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</si>
  <si>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</si>
  <si>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</si>
  <si>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</si>
  <si>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</si>
  <si>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</si>
  <si>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</si>
  <si>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</si>
  <si>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</si>
  <si>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</si>
  <si>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</si>
  <si>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</si>
  <si>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</si>
  <si>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</si>
  <si>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</si>
  <si>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</si>
  <si>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</si>
  <si>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</si>
  <si>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</si>
  <si>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</si>
  <si>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</si>
  <si>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</si>
  <si>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</si>
  <si>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</si>
  <si>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</si>
  <si>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</si>
  <si>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</si>
  <si>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</si>
  <si>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</si>
  <si>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</si>
  <si>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</si>
  <si>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</si>
  <si>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</si>
  <si>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</si>
  <si>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</si>
  <si>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</si>
  <si>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</si>
  <si>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</si>
  <si>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</si>
  <si>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</si>
  <si>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</si>
  <si>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</si>
  <si>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</si>
  <si>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</si>
  <si>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</si>
  <si>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</si>
  <si>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</si>
  <si>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</si>
  <si>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</si>
  <si>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</si>
  <si>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</si>
  <si>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</si>
  <si>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</si>
  <si>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</si>
  <si>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</si>
  <si>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</si>
  <si>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</si>
  <si>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</si>
  <si>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</si>
  <si>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</si>
  <si>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</si>
  <si>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</si>
  <si>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</si>
  <si>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</si>
  <si>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</si>
  <si>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</si>
  <si>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</si>
  <si>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</si>
  <si>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</si>
  <si>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</si>
  <si>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</si>
  <si>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</si>
  <si>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</si>
  <si>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</si>
  <si>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</si>
  <si>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</si>
  <si>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</si>
  <si>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</si>
  <si>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</si>
  <si>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</si>
  <si>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</si>
  <si>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</si>
  <si>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</si>
  <si>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</si>
  <si>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</si>
  <si>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</si>
  <si>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</si>
  <si>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</si>
  <si>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</si>
  <si>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</si>
  <si>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</si>
  <si>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</si>
  <si>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</si>
  <si>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</si>
  <si>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</si>
  <si>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</si>
  <si>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</si>
  <si>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</si>
  <si>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</si>
  <si>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</si>
  <si>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</si>
  <si>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</si>
  <si>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</si>
  <si>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</si>
  <si>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</si>
  <si>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</si>
  <si>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</si>
  <si>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</si>
  <si>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</si>
  <si>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</si>
  <si>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</si>
  <si>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</si>
  <si>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</si>
  <si>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</si>
  <si>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</si>
  <si>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</si>
  <si>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</si>
  <si>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</si>
  <si>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</si>
  <si>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</si>
  <si>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</si>
  <si>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</si>
  <si>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</si>
  <si>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</si>
  <si>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</si>
  <si>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</si>
  <si>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</si>
  <si>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</si>
  <si>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</si>
  <si>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</si>
  <si>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</si>
  <si>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</si>
  <si>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</si>
  <si>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</si>
  <si>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</si>
  <si>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</si>
  <si>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</si>
  <si>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</si>
  <si>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</si>
  <si>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</si>
  <si>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</si>
  <si>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</si>
  <si>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</si>
  <si>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</si>
  <si>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</si>
  <si>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</si>
  <si>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</si>
  <si>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</si>
  <si>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</si>
  <si>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</si>
  <si>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</si>
  <si>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</si>
  <si>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</si>
  <si>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</si>
  <si>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</si>
  <si>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</si>
  <si>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</si>
  <si>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</si>
  <si>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</si>
  <si>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</si>
  <si>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</si>
  <si>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</si>
  <si>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</si>
  <si>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</si>
  <si>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</si>
  <si>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</si>
  <si>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</si>
  <si>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</si>
  <si>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</si>
  <si>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</si>
  <si>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</si>
  <si>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</si>
  <si>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</si>
  <si>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</si>
  <si>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</si>
  <si>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</si>
  <si>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</si>
  <si>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</si>
  <si>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</si>
  <si>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</si>
  <si>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</si>
  <si>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</si>
  <si>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</si>
  <si>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</si>
  <si>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</si>
  <si>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</si>
  <si>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</si>
  <si>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</si>
  <si>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</si>
  <si>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</si>
  <si>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</si>
  <si>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</si>
  <si>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</si>
  <si>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</si>
  <si>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</si>
  <si>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</si>
  <si>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</si>
  <si>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</si>
  <si>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</si>
  <si>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</si>
  <si>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</si>
  <si>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</si>
  <si>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</si>
  <si>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</si>
  <si>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</si>
  <si>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</si>
  <si>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</si>
  <si>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</si>
  <si>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</si>
  <si>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</si>
  <si>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</si>
  <si>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</si>
  <si>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</si>
  <si>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</si>
  <si>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</si>
  <si>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</si>
  <si>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</si>
  <si>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</si>
  <si>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</si>
  <si>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</si>
  <si>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</si>
  <si>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</si>
  <si>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</si>
  <si>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</si>
  <si>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</si>
  <si>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</si>
  <si>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</si>
  <si>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</si>
  <si>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</si>
  <si>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</si>
  <si>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</si>
  <si>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</si>
  <si>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</si>
  <si>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</si>
  <si>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</si>
  <si>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</si>
  <si>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</si>
  <si>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</si>
  <si>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</si>
  <si>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</si>
  <si>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</si>
  <si>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</si>
  <si>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</si>
  <si>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</si>
  <si>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</si>
  <si>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</si>
  <si>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</si>
  <si>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</si>
  <si>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</si>
  <si>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</si>
  <si>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</si>
  <si>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</si>
  <si>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</si>
  <si>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</si>
  <si>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</si>
  <si>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</si>
  <si>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</si>
  <si>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</si>
  <si>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</si>
  <si>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</si>
  <si>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</si>
  <si>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</si>
  <si>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</si>
  <si>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</si>
  <si>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</si>
  <si>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</si>
  <si>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</si>
  <si>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</si>
  <si>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</si>
  <si>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</si>
  <si>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</si>
  <si>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</si>
  <si>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</si>
  <si>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</si>
  <si>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</si>
  <si>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</si>
  <si>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</si>
  <si>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</si>
  <si>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</si>
  <si>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</si>
  <si>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</si>
  <si>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</si>
  <si>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</si>
  <si>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</si>
  <si>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</si>
  <si>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</si>
  <si>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</si>
  <si>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</si>
  <si>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</si>
  <si>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</si>
  <si>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</si>
  <si>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</si>
  <si>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</si>
  <si>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</si>
  <si>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</si>
  <si>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</si>
  <si>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</si>
  <si>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</si>
  <si>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</si>
  <si>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</si>
  <si>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</si>
  <si>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</si>
  <si>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</si>
  <si>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</si>
  <si>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</si>
  <si>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</si>
  <si>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</si>
  <si>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</si>
  <si>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</si>
  <si>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</si>
  <si>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</si>
  <si>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</si>
  <si>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</si>
  <si>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</si>
  <si>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</si>
  <si>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</si>
  <si>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</si>
  <si>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</si>
  <si>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</si>
  <si>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</si>
  <si>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</si>
  <si>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</si>
  <si>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</si>
  <si>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</si>
  <si>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</si>
  <si>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</si>
  <si>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</si>
  <si>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</si>
  <si>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</si>
  <si>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</si>
  <si>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</si>
  <si>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</si>
  <si>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</si>
  <si>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</si>
  <si>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</si>
  <si>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</si>
  <si>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</si>
  <si>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</si>
  <si>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</si>
  <si>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</si>
  <si>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</si>
  <si>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</si>
  <si>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</si>
  <si>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</si>
  <si>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</si>
  <si>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</si>
  <si>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</si>
  <si>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</si>
  <si>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</si>
  <si>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</si>
  <si>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</si>
  <si>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</si>
  <si>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</si>
  <si>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</si>
  <si>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</si>
  <si>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</si>
  <si>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</si>
  <si>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</si>
  <si>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</si>
  <si>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</si>
  <si>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</si>
  <si>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</si>
  <si>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</si>
  <si>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</si>
  <si>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</si>
  <si>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</si>
  <si>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</si>
  <si>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</si>
  <si>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</si>
  <si>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</si>
  <si>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</si>
  <si>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</si>
  <si>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</si>
  <si>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</si>
  <si>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</si>
  <si>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</si>
  <si>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</si>
  <si>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</si>
  <si>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</si>
  <si>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</si>
  <si>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</si>
  <si>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</si>
  <si>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</si>
  <si>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</si>
  <si>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</si>
  <si>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</si>
  <si>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</si>
  <si>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</si>
  <si>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</si>
  <si>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</si>
  <si>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</si>
  <si>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</si>
  <si>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</si>
  <si>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</si>
  <si>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</si>
  <si>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</si>
  <si>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</si>
  <si>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</si>
  <si>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</si>
  <si>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</si>
  <si>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</si>
  <si>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</si>
  <si>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</si>
  <si>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</si>
  <si>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</si>
  <si>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</si>
  <si>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</si>
  <si>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</si>
  <si>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</si>
  <si>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</si>
  <si>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</si>
  <si>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</si>
  <si>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</si>
  <si>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</si>
  <si>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</si>
  <si>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</si>
  <si>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</si>
  <si>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</si>
  <si>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</si>
  <si>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</si>
  <si>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</si>
  <si>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</si>
  <si>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</si>
  <si>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</si>
  <si>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</si>
  <si>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</si>
  <si>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</si>
  <si>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</si>
  <si>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</si>
  <si>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</si>
  <si>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</si>
  <si>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</si>
  <si>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</si>
  <si>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</si>
  <si>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</si>
  <si>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</si>
  <si>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</si>
  <si>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</si>
  <si>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</si>
  <si>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</si>
  <si>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</si>
  <si>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</si>
  <si>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</si>
  <si>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</si>
  <si>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</si>
  <si>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</si>
  <si>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</si>
  <si>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</si>
  <si>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</si>
  <si>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</si>
  <si>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</si>
  <si>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</si>
  <si>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</si>
  <si>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</si>
  <si>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</si>
  <si>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</si>
  <si>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</si>
  <si>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</si>
  <si>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</si>
  <si>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</si>
  <si>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</si>
  <si>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</si>
  <si>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</si>
  <si>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</si>
  <si>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</si>
  <si>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</si>
  <si>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</si>
  <si>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</si>
  <si>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</si>
  <si>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</si>
  <si>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</si>
  <si>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</si>
  <si>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</si>
  <si>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</si>
  <si>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</si>
  <si>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</si>
  <si>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</si>
  <si>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</si>
  <si>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</si>
  <si>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</si>
  <si>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</si>
  <si>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</si>
  <si>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</si>
  <si>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</si>
  <si>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</si>
  <si>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</si>
  <si>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</si>
  <si>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</si>
  <si>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</si>
  <si>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</si>
  <si>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</si>
  <si>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</si>
  <si>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</si>
  <si>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</si>
  <si>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</si>
  <si>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</si>
  <si>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</si>
  <si>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</si>
  <si>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</si>
  <si>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</si>
  <si>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</si>
  <si>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</si>
  <si>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</si>
  <si>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</si>
  <si>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</si>
  <si>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</si>
  <si>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</si>
  <si>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</si>
  <si>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</si>
  <si>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</si>
  <si>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</si>
  <si>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</si>
  <si>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</si>
  <si>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</si>
  <si>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</si>
  <si>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</si>
  <si>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</si>
  <si>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</si>
  <si>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</si>
  <si>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</si>
  <si>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</si>
  <si>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</si>
  <si>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</si>
  <si>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</si>
  <si>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</si>
  <si>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</si>
  <si>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</si>
  <si>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</si>
  <si>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</si>
  <si>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</si>
  <si>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</si>
  <si>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</si>
  <si>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</si>
  <si>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</si>
  <si>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</si>
  <si>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</si>
  <si>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</si>
  <si>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</si>
  <si>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</si>
  <si>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</si>
  <si>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</si>
  <si>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</si>
  <si>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</si>
  <si>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</si>
  <si>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</si>
  <si>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</si>
  <si>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</si>
  <si>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</si>
  <si>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</si>
  <si>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</si>
  <si>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</si>
  <si>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</si>
  <si>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</si>
  <si>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</si>
  <si>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</si>
  <si>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</si>
  <si>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</si>
  <si>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</si>
  <si>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</si>
  <si>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</si>
  <si>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</si>
  <si>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</si>
  <si>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</si>
  <si>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</si>
  <si>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</si>
  <si>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</si>
  <si>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</si>
  <si>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</si>
  <si>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</si>
  <si>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</si>
  <si>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</si>
  <si>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</si>
  <si>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</si>
  <si>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</si>
  <si>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</si>
  <si>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</si>
  <si>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</si>
  <si>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</si>
  <si>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</si>
  <si>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</si>
  <si>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</si>
  <si>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</si>
  <si>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</si>
  <si>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</si>
  <si>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</si>
  <si>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</si>
  <si>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</si>
  <si>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</si>
  <si>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</si>
  <si>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</si>
  <si>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</si>
  <si>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</si>
  <si>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</si>
  <si>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</si>
  <si>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</si>
  <si>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</si>
  <si>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</si>
  <si>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</si>
  <si>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</si>
  <si>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</si>
  <si>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</si>
  <si>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</si>
  <si>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</si>
  <si>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</si>
  <si>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</si>
  <si>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</si>
  <si>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</si>
  <si>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</si>
  <si>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</si>
  <si>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</si>
  <si>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</si>
  <si>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</si>
  <si>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</si>
  <si>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</si>
  <si>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</si>
  <si>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</si>
  <si>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</si>
  <si>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</si>
  <si>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</si>
  <si>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</si>
  <si>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</si>
  <si>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</si>
  <si>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</si>
  <si>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</si>
  <si>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</si>
  <si>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</si>
  <si>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</si>
  <si>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</si>
  <si>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</si>
  <si>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</si>
  <si>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</si>
  <si>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</si>
  <si>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</si>
  <si>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</si>
  <si>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</si>
  <si>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</si>
  <si>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</si>
  <si>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</si>
  <si>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</si>
  <si>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</si>
  <si>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</si>
  <si>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</si>
  <si>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</si>
  <si>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</si>
  <si>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</si>
  <si>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</si>
  <si>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</si>
  <si>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</si>
  <si>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</si>
  <si>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</si>
  <si>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</si>
  <si>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</si>
  <si>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</si>
  <si>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</si>
  <si>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</si>
  <si>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</si>
  <si>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</si>
  <si>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</si>
  <si>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</si>
  <si>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</si>
  <si>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</si>
  <si>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</si>
  <si>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</si>
  <si>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</si>
  <si>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</si>
  <si>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</si>
  <si>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</si>
  <si>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</si>
  <si>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</si>
  <si>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</si>
  <si>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</si>
  <si>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</si>
  <si>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</si>
  <si>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</si>
  <si>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</si>
  <si>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</si>
  <si>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</si>
  <si>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</si>
  <si>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</si>
  <si>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</si>
  <si>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</si>
  <si>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</si>
  <si>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</si>
  <si>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</si>
  <si>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</si>
  <si>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</si>
  <si>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</si>
  <si>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</si>
  <si>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</si>
  <si>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</si>
  <si>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</si>
  <si>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</si>
  <si>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</si>
  <si>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</si>
  <si>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</si>
  <si>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</si>
  <si>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</si>
  <si>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</si>
  <si>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</si>
  <si>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</si>
  <si>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</si>
  <si>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</si>
  <si>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</si>
  <si>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</si>
  <si>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</si>
  <si>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</si>
  <si>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</si>
  <si>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</si>
  <si>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</si>
  <si>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</si>
  <si>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</si>
  <si>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</si>
  <si>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</si>
  <si>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</si>
  <si>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</si>
  <si>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</si>
  <si>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</si>
  <si>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</si>
  <si>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</si>
  <si>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</si>
  <si>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</si>
  <si>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</si>
  <si>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</si>
  <si>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</si>
  <si>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</si>
  <si>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</si>
  <si>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</si>
  <si>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</si>
  <si>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</si>
  <si>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</si>
  <si>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</si>
  <si>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</si>
  <si>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</si>
  <si>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</si>
  <si>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</si>
  <si>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</si>
  <si>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</si>
  <si>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</si>
  <si>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</si>
  <si>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</si>
  <si>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</si>
  <si>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</si>
  <si>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</si>
  <si>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</si>
  <si>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</si>
  <si>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</si>
  <si>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</si>
  <si>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</si>
  <si>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</si>
  <si>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</si>
  <si>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</si>
  <si>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</si>
  <si>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</si>
  <si>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</si>
  <si>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</si>
  <si>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</si>
  <si>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</si>
  <si>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</si>
  <si>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</si>
  <si>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</si>
  <si>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</si>
  <si>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</si>
  <si>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</si>
  <si>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</si>
  <si>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</si>
  <si>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</si>
  <si>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</si>
  <si>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</si>
  <si>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</si>
  <si>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</si>
  <si>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</si>
  <si>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</si>
  <si>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</si>
  <si>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</si>
  <si>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</si>
  <si>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</si>
  <si>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</si>
  <si>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</si>
  <si>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</si>
  <si>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</si>
  <si>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</si>
  <si>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</si>
  <si>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</si>
  <si>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</si>
  <si>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</si>
  <si>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</si>
  <si>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</si>
  <si>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</si>
  <si>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</si>
  <si>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</si>
  <si>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</si>
  <si>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</si>
  <si>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</si>
  <si>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</si>
  <si>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</si>
  <si>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</si>
  <si>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</si>
  <si>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</si>
  <si>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</si>
  <si>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</si>
  <si>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</si>
  <si>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</si>
  <si>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</si>
  <si>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</si>
  <si>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</si>
  <si>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</si>
  <si>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</si>
  <si>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</si>
  <si>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</si>
  <si>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</si>
  <si>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</si>
  <si>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</si>
  <si>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</si>
  <si>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</si>
  <si>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</si>
  <si>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</si>
  <si>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</si>
  <si>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</si>
  <si>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</si>
  <si>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</si>
  <si>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</si>
  <si>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</si>
  <si>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</si>
  <si>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</si>
  <si>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</si>
  <si>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</si>
  <si>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</si>
  <si>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</si>
  <si>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</si>
  <si>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</si>
  <si>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</si>
  <si>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</si>
  <si>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</si>
  <si>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</si>
  <si>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</si>
  <si>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</si>
  <si>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</si>
  <si>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</si>
  <si>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</si>
  <si>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</si>
  <si>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</si>
  <si>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</si>
  <si>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</si>
  <si>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</si>
  <si>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</si>
  <si>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</si>
  <si>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</si>
  <si>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</si>
  <si>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</si>
  <si>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</si>
  <si>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</si>
  <si>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</si>
  <si>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</si>
  <si>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</si>
  <si>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</si>
  <si>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</si>
  <si>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</si>
  <si>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</si>
  <si>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</si>
  <si>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</si>
  <si>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</si>
  <si>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</si>
  <si>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</si>
  <si>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</si>
  <si>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</si>
  <si>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</si>
  <si>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</si>
  <si>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</si>
  <si>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</si>
  <si>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</si>
  <si>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</si>
  <si>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</si>
  <si>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</si>
  <si>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</si>
  <si>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</si>
  <si>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</si>
  <si>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</si>
  <si>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</si>
  <si>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</si>
  <si>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</si>
  <si>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</si>
  <si>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</si>
  <si>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</si>
  <si>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</si>
  <si>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</si>
  <si>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</si>
  <si>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</si>
  <si>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</si>
  <si>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</si>
  <si>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</si>
  <si>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</si>
  <si>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</si>
  <si>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</si>
  <si>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</si>
  <si>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</si>
  <si>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</si>
  <si>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</si>
  <si>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</si>
  <si>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</si>
  <si>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</si>
  <si>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</si>
  <si>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</si>
  <si>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</si>
  <si>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</si>
  <si>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</si>
  <si>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</si>
  <si>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</si>
  <si>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</si>
  <si>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</si>
  <si>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</si>
  <si>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</si>
  <si>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</si>
  <si>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</si>
  <si>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</si>
  <si>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</si>
  <si>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</si>
  <si>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</si>
  <si>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</si>
  <si>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</si>
  <si>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</si>
  <si>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</si>
  <si>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</si>
  <si>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</si>
  <si>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</si>
  <si>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</si>
  <si>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</si>
  <si>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</si>
  <si>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</si>
  <si>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</si>
  <si>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</si>
  <si>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</si>
  <si>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</si>
  <si>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</si>
  <si>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</si>
  <si>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</si>
  <si>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</si>
  <si>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</si>
  <si>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</si>
  <si>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</si>
  <si>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</si>
  <si>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</si>
  <si>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</si>
  <si>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</si>
  <si>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</si>
  <si>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</si>
  <si>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</si>
  <si>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</si>
  <si>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</si>
  <si>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</si>
  <si>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</si>
  <si>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</si>
  <si>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</si>
  <si>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</si>
  <si>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</si>
  <si>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</si>
  <si>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</si>
  <si>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</si>
  <si>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</si>
  <si>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</si>
  <si>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</si>
  <si>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</si>
  <si>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</si>
  <si>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</si>
  <si>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</si>
  <si>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</si>
  <si>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</si>
  <si>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</si>
  <si>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</si>
  <si>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</si>
  <si>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</si>
  <si>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</si>
  <si>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</si>
  <si>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</si>
  <si>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</si>
  <si>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</si>
  <si>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</si>
  <si>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</si>
  <si>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</si>
  <si>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</si>
  <si>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</si>
  <si>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</si>
  <si>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</si>
  <si>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</si>
  <si>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</si>
  <si>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</si>
  <si>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</si>
  <si>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</si>
  <si>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</si>
  <si>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</si>
  <si>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</si>
  <si>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</si>
  <si>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</si>
  <si>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</si>
  <si>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</si>
  <si>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</si>
  <si>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</si>
  <si>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</si>
  <si>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</si>
  <si>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</si>
  <si>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</si>
  <si>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</si>
  <si>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</si>
  <si>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</si>
  <si>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</si>
  <si>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</si>
  <si>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</si>
  <si>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</si>
  <si>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</si>
  <si>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</si>
  <si>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</si>
  <si>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</si>
  <si>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</si>
  <si>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</si>
  <si>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</si>
  <si>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</si>
  <si>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</si>
  <si>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</si>
  <si>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</si>
  <si>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</si>
  <si>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</si>
  <si>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</si>
  <si>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</si>
  <si>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</si>
  <si>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</si>
  <si>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</si>
  <si>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</si>
  <si>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</si>
  <si>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</si>
  <si>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</si>
  <si>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</si>
  <si>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</si>
  <si>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</si>
  <si>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</si>
  <si>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</si>
  <si>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</si>
  <si>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</si>
  <si>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</si>
  <si>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</si>
  <si>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</si>
  <si>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</si>
  <si>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</si>
  <si>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</si>
  <si>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</si>
  <si>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</si>
  <si>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</si>
  <si>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</si>
  <si>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</si>
  <si>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</si>
  <si>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</si>
  <si>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</si>
  <si>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</si>
  <si>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</si>
  <si>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</si>
  <si>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</si>
  <si>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</si>
  <si>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</si>
  <si>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</si>
  <si>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</si>
  <si>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</si>
  <si>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</si>
  <si>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</si>
  <si>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</si>
  <si>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</si>
  <si>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</si>
  <si>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</si>
  <si>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</si>
  <si>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</si>
  <si>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</si>
  <si>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</si>
  <si>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</si>
  <si>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</si>
  <si>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</si>
  <si>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</si>
  <si>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</si>
  <si>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</si>
  <si>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</si>
  <si>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</si>
  <si>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</si>
  <si>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</si>
  <si>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</si>
  <si>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</si>
  <si>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</si>
  <si>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</si>
  <si>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</si>
  <si>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</si>
  <si>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</si>
  <si>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</si>
  <si>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</si>
  <si>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</si>
  <si>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</si>
  <si>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</si>
  <si>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</si>
  <si>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</si>
  <si>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</si>
  <si>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</si>
  <si>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</si>
  <si>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</si>
  <si>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</si>
  <si>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</si>
  <si>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</si>
  <si>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</si>
  <si>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</si>
  <si>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</si>
  <si>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</si>
  <si>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</si>
  <si>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</si>
  <si>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</si>
  <si>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</si>
  <si>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</si>
  <si>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</si>
  <si>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</si>
  <si>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</si>
  <si>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</si>
  <si>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</si>
  <si>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</si>
  <si>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</si>
  <si>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</si>
  <si>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</si>
  <si>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</si>
  <si>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</si>
  <si>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</si>
  <si>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</si>
  <si>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</si>
  <si>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</si>
  <si>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</si>
  <si>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</si>
  <si>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</si>
  <si>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</si>
  <si>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</si>
  <si>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</si>
  <si>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</si>
  <si>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</si>
  <si>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</si>
  <si>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</si>
  <si>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</si>
  <si>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</si>
  <si>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</si>
  <si>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</si>
  <si>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</si>
  <si>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</si>
  <si>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</si>
  <si>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</si>
  <si>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</si>
  <si>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</si>
  <si>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</si>
  <si>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</si>
  <si>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</si>
  <si>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</si>
  <si>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</si>
  <si>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</si>
  <si>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</si>
  <si>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</si>
  <si>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</si>
  <si>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</si>
  <si>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</si>
  <si>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</si>
  <si>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</si>
  <si>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</si>
  <si>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</si>
  <si>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</si>
  <si>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</si>
  <si>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</si>
  <si>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</si>
  <si>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</si>
  <si>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</si>
  <si>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</si>
  <si>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</si>
  <si>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</si>
  <si>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</si>
  <si>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</si>
  <si>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</si>
  <si>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</si>
  <si>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</si>
  <si>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</si>
  <si>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</si>
  <si>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</si>
  <si>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</si>
  <si>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</si>
  <si>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</si>
  <si>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</si>
  <si>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</si>
  <si>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</si>
  <si>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</si>
  <si>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</si>
  <si>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</si>
  <si>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</si>
  <si>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</si>
  <si>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</si>
  <si>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</si>
  <si>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</si>
  <si>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</si>
  <si>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</si>
  <si>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</si>
  <si>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</si>
  <si>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</si>
  <si>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</si>
  <si>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</si>
  <si>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</si>
  <si>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</si>
  <si>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</si>
  <si>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</si>
  <si>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</si>
  <si>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</si>
  <si>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</si>
  <si>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</si>
  <si>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</si>
  <si>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</si>
  <si>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</si>
  <si>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</si>
  <si>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</si>
  <si>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</si>
  <si>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</si>
  <si>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</si>
  <si>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</si>
  <si>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</si>
  <si>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</si>
  <si>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</si>
  <si>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</si>
  <si>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</si>
  <si>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</si>
  <si>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</si>
  <si>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</si>
  <si>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</si>
  <si>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</si>
  <si>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</si>
  <si>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</si>
  <si>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</si>
  <si>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</si>
  <si>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</si>
  <si>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</si>
  <si>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</si>
  <si>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</si>
  <si>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</si>
  <si>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</si>
  <si>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</si>
  <si>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</si>
  <si>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</si>
  <si>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</si>
  <si>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</si>
  <si>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</si>
  <si>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</si>
  <si>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</si>
  <si>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</si>
  <si>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</si>
  <si>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</si>
  <si>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</si>
  <si>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</si>
  <si>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</si>
  <si>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</si>
  <si>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</si>
  <si>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</si>
  <si>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</si>
  <si>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</si>
  <si>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</si>
  <si>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</si>
  <si>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</si>
  <si>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</si>
  <si>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</si>
  <si>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</si>
  <si>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</si>
  <si>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</si>
  <si>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</si>
  <si>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</si>
  <si>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</si>
  <si>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</si>
  <si>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</si>
  <si>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</si>
  <si>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</si>
  <si>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</si>
  <si>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</si>
  <si>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</si>
  <si>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</si>
  <si>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</si>
  <si>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</si>
  <si>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</si>
  <si>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</si>
  <si>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</si>
  <si>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</si>
  <si>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</si>
  <si>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</si>
  <si>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</si>
  <si>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</si>
  <si>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</si>
  <si>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</si>
  <si>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</si>
  <si>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</si>
  <si>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</si>
  <si>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</si>
  <si>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</si>
  <si>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</si>
  <si>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</si>
  <si>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</si>
  <si>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</si>
  <si>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</si>
  <si>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</si>
  <si>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</si>
  <si>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</si>
  <si>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</si>
  <si>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</si>
  <si>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</si>
  <si>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</si>
  <si>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</si>
  <si>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</si>
  <si>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</si>
  <si>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</si>
  <si>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</si>
  <si>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</si>
  <si>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</si>
  <si>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</si>
  <si>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</si>
  <si>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</si>
  <si>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</si>
  <si>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</si>
  <si>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</si>
  <si>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</si>
  <si>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</si>
  <si>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</si>
  <si>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</si>
  <si>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</si>
  <si>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</si>
  <si>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</si>
  <si>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</si>
  <si>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</si>
  <si>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</si>
  <si>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</si>
  <si>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</si>
  <si>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</si>
  <si>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</si>
  <si>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</si>
  <si>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</si>
  <si>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</si>
  <si>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</si>
  <si>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</si>
  <si>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</si>
  <si>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</si>
  <si>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</si>
  <si>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</si>
  <si>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</si>
  <si>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</si>
  <si>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</si>
  <si>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</si>
  <si>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</si>
  <si>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</si>
  <si>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</si>
  <si>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</si>
  <si>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</si>
  <si>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</si>
  <si>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</si>
  <si>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</si>
  <si>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</si>
  <si>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</si>
  <si>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</si>
  <si>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</si>
  <si>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</si>
  <si>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</si>
  <si>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</si>
  <si>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</si>
  <si>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</si>
  <si>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</si>
  <si>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</si>
  <si>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</si>
  <si>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</si>
  <si>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</si>
  <si>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</si>
  <si>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</si>
  <si>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</si>
  <si>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</si>
  <si>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</si>
  <si>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</si>
  <si>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</si>
  <si>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</si>
  <si>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</si>
  <si>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</si>
  <si>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</si>
  <si>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</si>
  <si>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</si>
  <si>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</si>
  <si>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</si>
  <si>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</si>
  <si>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</si>
  <si>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</si>
  <si>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</si>
  <si>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</si>
  <si>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</si>
  <si>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</si>
  <si>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</si>
  <si>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</si>
  <si>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</si>
  <si>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</si>
  <si>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</si>
  <si>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</si>
  <si>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</si>
  <si>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</si>
  <si>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</si>
  <si>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</si>
  <si>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</si>
  <si>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</si>
  <si>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</si>
  <si>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</si>
  <si>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</si>
  <si>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</si>
  <si>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</si>
  <si>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</si>
  <si>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</si>
  <si>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</si>
  <si>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</si>
  <si>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</si>
  <si>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</si>
  <si>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</si>
  <si>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</si>
  <si>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</si>
  <si>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</si>
  <si>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</si>
  <si>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</si>
  <si>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</si>
  <si>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</si>
  <si>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</si>
  <si>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</si>
  <si>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</si>
  <si>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</si>
  <si>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</si>
  <si>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</si>
  <si>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</si>
  <si>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</si>
  <si>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</si>
  <si>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</si>
  <si>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</si>
  <si>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</si>
  <si>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</si>
  <si>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</si>
  <si>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</si>
  <si>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</si>
  <si>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</si>
  <si>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</si>
  <si>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</si>
  <si>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</si>
  <si>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</si>
  <si>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</si>
  <si>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</si>
  <si>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</si>
  <si>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</si>
  <si>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</si>
  <si>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</si>
  <si>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</si>
  <si>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</si>
  <si>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</si>
  <si>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</si>
  <si>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</si>
  <si>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</si>
  <si>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</si>
  <si>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</si>
  <si>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</si>
  <si>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</si>
  <si>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</si>
  <si>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</si>
  <si>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</si>
  <si>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</si>
  <si>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</si>
  <si>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</si>
  <si>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</si>
  <si>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</si>
  <si>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</si>
  <si>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</si>
  <si>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</si>
  <si>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</si>
  <si>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</si>
  <si>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</si>
  <si>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</si>
  <si>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</si>
  <si>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</si>
  <si>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</si>
  <si>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</si>
  <si>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</si>
  <si>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</si>
  <si>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</si>
  <si>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</si>
  <si>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</si>
  <si>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</si>
  <si>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</si>
  <si>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</si>
  <si>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</si>
  <si>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</si>
  <si>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</si>
  <si>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</si>
  <si>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</si>
  <si>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</si>
  <si>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</si>
  <si>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</si>
  <si>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</si>
  <si>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</si>
  <si>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</si>
  <si>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</si>
  <si>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</si>
  <si>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</si>
  <si>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</si>
  <si>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</si>
  <si>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</si>
  <si>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</si>
  <si>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</si>
  <si>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</si>
  <si>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</si>
  <si>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</si>
  <si>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</si>
  <si>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</si>
  <si>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</si>
  <si>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</si>
  <si>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</si>
  <si>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</si>
  <si>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</si>
  <si>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</si>
  <si>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</si>
  <si>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</si>
  <si>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</si>
  <si>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</si>
  <si>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</si>
  <si>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</si>
  <si>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</si>
  <si>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</si>
  <si>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</si>
  <si>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</si>
  <si>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</si>
  <si>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</si>
  <si>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</si>
  <si>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</si>
  <si>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</si>
  <si>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</si>
  <si>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</si>
  <si>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</si>
  <si>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</si>
  <si>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</si>
  <si>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</si>
  <si>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</si>
  <si>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</si>
  <si>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</si>
  <si>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</si>
  <si>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</si>
  <si>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</si>
  <si>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</si>
  <si>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</si>
  <si>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</si>
  <si>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</si>
  <si>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</si>
  <si>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</si>
  <si>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</si>
  <si>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</si>
  <si>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</si>
  <si>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</si>
  <si>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</si>
  <si>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</si>
  <si>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</si>
  <si>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</si>
  <si>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</si>
  <si>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</si>
  <si>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</si>
  <si>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</si>
  <si>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</si>
  <si>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</si>
  <si>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</si>
  <si>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</si>
  <si>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</si>
  <si>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</si>
  <si>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</si>
  <si>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</si>
  <si>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</si>
  <si>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</si>
  <si>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</si>
  <si>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</si>
  <si>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</si>
  <si>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</si>
  <si>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</si>
  <si>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</si>
  <si>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</si>
  <si>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</si>
  <si>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</si>
  <si>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</si>
  <si>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</si>
  <si>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</si>
  <si>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</si>
  <si>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</si>
  <si>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</si>
  <si>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</si>
  <si>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</si>
  <si>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</si>
  <si>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</si>
  <si>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</si>
  <si>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</si>
  <si>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</si>
  <si>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</si>
  <si>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</si>
  <si>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</si>
  <si>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</si>
  <si>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</si>
  <si>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</si>
  <si>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</si>
  <si>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</si>
  <si>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</si>
  <si>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</si>
  <si>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</si>
  <si>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</si>
  <si>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</si>
  <si>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</si>
  <si>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</si>
  <si>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</si>
  <si>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</si>
  <si>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</si>
  <si>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</si>
  <si>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</si>
  <si>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</si>
  <si>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</si>
  <si>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</si>
  <si>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</si>
  <si>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</si>
  <si>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</si>
  <si>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</si>
  <si>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</si>
  <si>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</si>
  <si>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</si>
  <si>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</si>
  <si>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</si>
  <si>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</si>
  <si>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</si>
  <si>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</si>
  <si>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</si>
  <si>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</si>
  <si>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</si>
  <si>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</si>
  <si>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</si>
  <si>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</si>
  <si>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</si>
  <si>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</si>
  <si>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</si>
  <si>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</si>
  <si>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</si>
  <si>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</si>
  <si>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</si>
  <si>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</si>
  <si>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</si>
  <si>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</si>
  <si>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</si>
  <si>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</si>
  <si>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</si>
  <si>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</si>
  <si>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</si>
  <si>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</si>
  <si>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</si>
  <si>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</si>
  <si>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</si>
  <si>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</si>
  <si>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</si>
  <si>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</si>
  <si>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</si>
  <si>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</si>
  <si>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</si>
  <si>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</si>
  <si>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</si>
  <si>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</si>
  <si>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</si>
  <si>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</si>
  <si>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</si>
  <si>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</si>
  <si>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</si>
  <si>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</si>
  <si>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</si>
  <si>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</si>
  <si>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</si>
  <si>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</si>
  <si>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</si>
  <si>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</si>
  <si>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</si>
  <si>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</si>
  <si>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</si>
  <si>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</si>
  <si>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</si>
  <si>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</si>
  <si>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</si>
  <si>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</si>
  <si>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</si>
  <si>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</si>
  <si>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</si>
  <si>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</si>
  <si>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</si>
  <si>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</si>
  <si>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</si>
  <si>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</si>
  <si>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</si>
  <si>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</si>
  <si>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</si>
  <si>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</si>
  <si>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</si>
  <si>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</si>
  <si>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</si>
  <si>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</si>
  <si>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</si>
  <si>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</si>
  <si>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</si>
  <si>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</si>
  <si>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</si>
  <si>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</si>
  <si>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</si>
  <si>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</si>
  <si>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</si>
  <si>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</si>
  <si>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</si>
  <si>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</si>
  <si>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</si>
  <si>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</si>
  <si>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</si>
  <si>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</si>
  <si>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</si>
  <si>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</si>
  <si>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</si>
  <si>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</si>
  <si>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</si>
  <si>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</si>
  <si>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</si>
  <si>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</si>
  <si>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</si>
  <si>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</si>
  <si>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</si>
  <si>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</si>
  <si>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</si>
  <si>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</si>
  <si>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</si>
  <si>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</si>
  <si>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</si>
  <si>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</si>
  <si>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</si>
  <si>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</si>
  <si>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</si>
  <si>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</si>
  <si>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</si>
  <si>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</si>
  <si>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</si>
  <si>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</si>
  <si>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</si>
  <si>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</si>
  <si>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</si>
  <si>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</si>
  <si>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</si>
  <si>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</si>
  <si>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</si>
  <si>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</si>
  <si>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</si>
  <si>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</si>
  <si>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</si>
  <si>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</si>
  <si>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</si>
  <si>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</si>
  <si>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</si>
  <si>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</si>
  <si>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</si>
  <si>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</si>
  <si>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</si>
  <si>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</si>
  <si>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</si>
  <si>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</si>
  <si>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</si>
  <si>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</si>
  <si>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</si>
  <si>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</si>
  <si>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</si>
  <si>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</si>
  <si>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</si>
  <si>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</si>
  <si>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</si>
  <si>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</si>
  <si>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</si>
  <si>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</si>
  <si>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</si>
  <si>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</si>
  <si>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</si>
  <si>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</si>
  <si>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</si>
  <si>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</si>
  <si>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</si>
  <si>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</si>
  <si>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</si>
  <si>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</si>
  <si>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</si>
  <si>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</si>
  <si>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</si>
  <si>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</si>
  <si>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</si>
  <si>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</si>
  <si>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</si>
  <si>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</si>
  <si>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</si>
  <si>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</si>
  <si>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</si>
  <si>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</si>
  <si>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</si>
  <si>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</si>
  <si>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</si>
  <si>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</si>
  <si>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</si>
  <si>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</si>
  <si>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</si>
  <si>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</si>
  <si>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</si>
  <si>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</si>
  <si>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</si>
  <si>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</si>
  <si>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</si>
  <si>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</si>
  <si>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</si>
  <si>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</si>
  <si>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</si>
  <si>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</si>
  <si>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</si>
  <si>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</si>
  <si>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</si>
  <si>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</si>
  <si>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</si>
  <si>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</si>
  <si>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</si>
  <si>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</si>
  <si>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</si>
  <si>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</si>
  <si>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</si>
  <si>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</si>
  <si>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</si>
  <si>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</si>
  <si>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</si>
  <si>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</si>
  <si>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</si>
  <si>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</si>
  <si>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</si>
  <si>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</si>
  <si>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</si>
  <si>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</si>
  <si>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</si>
  <si>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</si>
  <si>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</si>
  <si>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</si>
  <si>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</si>
  <si>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</si>
  <si>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</si>
  <si>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</si>
  <si>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</si>
  <si>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</si>
  <si>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</si>
  <si>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</si>
  <si>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</si>
  <si>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</si>
  <si>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</si>
  <si>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</si>
  <si>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</si>
  <si>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</si>
  <si>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</si>
  <si>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</si>
  <si>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</si>
  <si>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</si>
  <si>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</si>
  <si>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</si>
  <si>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</si>
  <si>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</si>
  <si>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</si>
  <si>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</si>
  <si>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</si>
  <si>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</si>
  <si>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</si>
  <si>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</si>
  <si>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</si>
  <si>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</si>
  <si>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</si>
  <si>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</si>
  <si>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</si>
  <si>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</si>
  <si>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</si>
  <si>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</si>
  <si>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</si>
  <si>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</si>
  <si>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</si>
  <si>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</si>
  <si>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</si>
  <si>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</si>
  <si>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</si>
  <si>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</si>
  <si>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</si>
  <si>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</si>
  <si>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</si>
  <si>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</si>
  <si>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</si>
  <si>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</si>
  <si>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</si>
  <si>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</si>
  <si>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</si>
  <si>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</si>
  <si>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</si>
  <si>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</si>
  <si>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</si>
  <si>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</si>
  <si>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</si>
  <si>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</si>
  <si>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</si>
  <si>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</si>
  <si>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</si>
  <si>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</si>
  <si>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</si>
  <si>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</si>
  <si>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</si>
  <si>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</si>
  <si>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</si>
  <si>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</si>
  <si>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</si>
  <si>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</si>
  <si>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</si>
  <si>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</si>
  <si>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</si>
  <si>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</si>
  <si>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</si>
  <si>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</si>
  <si>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</si>
  <si>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</si>
  <si>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</si>
  <si>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</si>
  <si>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</si>
  <si>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</si>
  <si>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</si>
  <si>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</si>
  <si>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</si>
  <si>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</si>
  <si>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</si>
  <si>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</si>
  <si>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</si>
  <si>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</si>
  <si>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</si>
  <si>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</si>
  <si>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</si>
  <si>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</si>
  <si>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</si>
  <si>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</si>
  <si>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</si>
  <si>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</si>
  <si>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</si>
  <si>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</si>
  <si>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</si>
  <si>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</si>
  <si>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</si>
  <si>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</si>
  <si>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</si>
  <si>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</si>
  <si>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</si>
  <si>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</si>
  <si>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</si>
  <si>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</si>
  <si>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</si>
  <si>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</si>
  <si>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</si>
  <si>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</si>
  <si>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</si>
  <si>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</si>
  <si>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</si>
  <si>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</si>
  <si>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</si>
  <si>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</si>
  <si>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</si>
  <si>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</si>
  <si>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</si>
  <si>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</si>
  <si>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</si>
  <si>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</si>
  <si>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</si>
  <si>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</si>
  <si>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</si>
  <si>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</si>
  <si>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</si>
  <si>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</si>
  <si>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</si>
  <si>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</si>
  <si>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</si>
  <si>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</si>
  <si>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</si>
  <si>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</si>
  <si>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</si>
  <si>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</si>
  <si>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</si>
  <si>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</si>
  <si>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</si>
  <si>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</si>
  <si>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</si>
  <si>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</si>
  <si>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</si>
  <si>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</si>
  <si>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</si>
  <si>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</si>
  <si>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</si>
  <si>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</si>
  <si>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</si>
  <si>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</si>
  <si>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</si>
  <si>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</si>
  <si>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</si>
  <si>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</si>
  <si>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</si>
  <si>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</si>
  <si>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</si>
  <si>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</si>
  <si>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</si>
  <si>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</si>
  <si>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</si>
  <si>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</si>
  <si>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</si>
  <si>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</si>
  <si>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</si>
  <si>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</si>
  <si>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</si>
  <si>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</si>
  <si>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</si>
  <si>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</si>
  <si>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</si>
  <si>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</si>
  <si>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</si>
  <si>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</si>
  <si>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</si>
  <si>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</si>
  <si>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</si>
  <si>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</si>
  <si>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</si>
  <si>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</si>
  <si>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</si>
  <si>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</si>
  <si>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</si>
  <si>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</si>
  <si>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</si>
  <si>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</si>
  <si>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</si>
  <si>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</si>
  <si>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</si>
  <si>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</si>
  <si>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</si>
  <si>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</si>
  <si>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</si>
  <si>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</si>
  <si>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</si>
  <si>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</si>
  <si>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</si>
  <si>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</si>
  <si>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</si>
  <si>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</si>
  <si>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</si>
  <si>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</si>
  <si>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</si>
  <si>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</si>
  <si>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</si>
  <si>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</si>
  <si>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</si>
  <si>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</si>
  <si>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</si>
  <si>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</si>
  <si>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</si>
  <si>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</si>
  <si>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</si>
  <si>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</si>
  <si>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</si>
  <si>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</si>
  <si>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</si>
  <si>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</si>
  <si>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</si>
  <si>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</si>
  <si>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</si>
  <si>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</si>
  <si>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</si>
  <si>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</si>
  <si>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</si>
  <si>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</si>
  <si>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</si>
  <si>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</si>
  <si>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</si>
  <si>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</si>
  <si>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</si>
  <si>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</si>
  <si>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</si>
  <si>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</si>
  <si>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</si>
  <si>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</si>
  <si>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</si>
  <si>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</si>
  <si>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</si>
  <si>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</si>
  <si>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</si>
  <si>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</si>
  <si>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</si>
  <si>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</si>
  <si>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</si>
  <si>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</si>
  <si>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</si>
  <si>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</si>
  <si>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</si>
  <si>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</si>
  <si>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</si>
  <si>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</si>
  <si>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</si>
  <si>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</si>
  <si>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</si>
  <si>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</si>
  <si>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</si>
  <si>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</si>
  <si>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</si>
  <si>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</si>
  <si>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</si>
  <si>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</si>
  <si>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</si>
  <si>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</si>
  <si>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</si>
  <si>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</si>
  <si>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</si>
  <si>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</si>
  <si>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</si>
  <si>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</si>
  <si>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</si>
  <si>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</si>
  <si>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</si>
  <si>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</si>
  <si>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</si>
  <si>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</si>
  <si>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</si>
  <si>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</si>
  <si>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</si>
  <si>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</si>
  <si>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</si>
  <si>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</si>
  <si>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</si>
  <si>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</si>
  <si>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</si>
  <si>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</si>
  <si>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</si>
  <si>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</si>
  <si>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</si>
  <si>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</si>
  <si>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</si>
  <si>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</si>
  <si>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</si>
  <si>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</si>
  <si>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</si>
  <si>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</si>
  <si>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</si>
  <si>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</si>
  <si>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</si>
  <si>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</si>
  <si>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</si>
  <si>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</si>
  <si>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</si>
  <si>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</si>
  <si>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</si>
  <si>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</si>
  <si>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</si>
  <si>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</si>
  <si>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</si>
  <si>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</si>
  <si>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</si>
  <si>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</si>
  <si>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</si>
  <si>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</si>
  <si>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</si>
  <si>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</si>
  <si>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</si>
  <si>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</si>
  <si>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</si>
  <si>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</si>
  <si>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</si>
  <si>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</si>
  <si>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</si>
  <si>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</si>
  <si>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</si>
  <si>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</si>
  <si>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</si>
  <si>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</si>
  <si>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</si>
  <si>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</si>
  <si>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</si>
  <si>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</si>
  <si>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</si>
  <si>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</si>
  <si>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</si>
  <si>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</si>
  <si>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</si>
  <si>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</si>
  <si>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</si>
  <si>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</si>
  <si>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</si>
  <si>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</si>
  <si>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</si>
  <si>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</si>
  <si>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</si>
  <si>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</si>
  <si>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</si>
  <si>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</si>
  <si>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</si>
  <si>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</si>
  <si>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</si>
  <si>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</si>
  <si>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</si>
  <si>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</si>
  <si>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</si>
  <si>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</si>
  <si>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</si>
  <si>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</si>
  <si>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</si>
  <si>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</si>
  <si>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</si>
  <si>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</si>
  <si>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</si>
  <si>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</si>
  <si>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</si>
  <si>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</si>
  <si>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</si>
  <si>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</si>
  <si>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</si>
  <si>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</si>
  <si>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</si>
  <si>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</si>
  <si>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</si>
  <si>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</si>
  <si>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</si>
  <si>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</si>
  <si>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</si>
  <si>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</si>
  <si>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</si>
  <si>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</si>
  <si>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</si>
  <si>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</si>
  <si>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</si>
  <si>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</si>
  <si>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</si>
  <si>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</si>
  <si>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</si>
  <si>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</si>
  <si>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</si>
  <si>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</si>
  <si>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</si>
  <si>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</si>
  <si>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</si>
  <si>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</si>
  <si>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</si>
  <si>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</si>
  <si>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</si>
  <si>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</si>
  <si>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</si>
  <si>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</si>
  <si>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</si>
  <si>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</si>
  <si>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</si>
  <si>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</si>
  <si>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</si>
  <si>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</si>
  <si>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</si>
  <si>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</si>
  <si>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</si>
  <si>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</si>
  <si>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</si>
  <si>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</si>
  <si>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</si>
  <si>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</si>
  <si>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</si>
  <si>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</si>
  <si>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</si>
  <si>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</si>
  <si>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</si>
  <si>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</si>
  <si>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</si>
  <si>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</si>
  <si>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</si>
  <si>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</si>
  <si>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</si>
  <si>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</si>
  <si>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</si>
  <si>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</si>
  <si>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</si>
  <si>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</si>
  <si>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</si>
  <si>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</si>
  <si>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</si>
  <si>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</si>
  <si>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</si>
  <si>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</si>
  <si>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</si>
  <si>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</si>
  <si>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</si>
  <si>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</si>
  <si>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</si>
  <si>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</si>
  <si>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</si>
  <si>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</si>
  <si>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</si>
  <si>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</si>
  <si>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</si>
  <si>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</si>
  <si>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</si>
  <si>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</si>
  <si>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</si>
  <si>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</si>
  <si>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</si>
  <si>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</si>
  <si>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</si>
  <si>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</si>
  <si>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</si>
  <si>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</si>
  <si>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</si>
  <si>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</si>
  <si>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</si>
  <si>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</si>
  <si>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</si>
  <si>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</si>
  <si>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</si>
  <si>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</si>
  <si>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</si>
  <si>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</si>
  <si>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</si>
  <si>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</si>
  <si>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</si>
  <si>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</si>
  <si>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</si>
  <si>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</si>
  <si>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</si>
  <si>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</si>
  <si>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</si>
  <si>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</si>
  <si>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</si>
  <si>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</si>
  <si>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</si>
  <si>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</si>
  <si>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</si>
  <si>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</si>
  <si>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</si>
  <si>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</si>
  <si>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</si>
  <si>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</si>
  <si>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</si>
  <si>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</si>
  <si>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</si>
  <si>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</si>
  <si>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</si>
  <si>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</si>
  <si>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</si>
  <si>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</si>
  <si>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</si>
  <si>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</si>
  <si>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</si>
  <si>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</si>
  <si>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</si>
  <si>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</si>
  <si>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</si>
  <si>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</si>
  <si>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</si>
  <si>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</si>
  <si>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</si>
  <si>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</si>
  <si>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</si>
  <si>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</si>
  <si>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</si>
  <si>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</si>
  <si>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</si>
  <si>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</si>
  <si>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</si>
  <si>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</si>
  <si>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</si>
  <si>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</si>
  <si>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</si>
  <si>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</si>
  <si>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</si>
  <si>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</si>
  <si>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</si>
  <si>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</si>
  <si>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</si>
  <si>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</si>
  <si>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</si>
  <si>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</si>
  <si>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</si>
  <si>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</si>
  <si>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</si>
  <si>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</si>
  <si>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</si>
  <si>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</si>
  <si>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</si>
  <si>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</si>
  <si>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</si>
  <si>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</si>
  <si>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</si>
  <si>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</si>
  <si>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</si>
  <si>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</si>
  <si>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</si>
  <si>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</si>
  <si>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</si>
  <si>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</si>
  <si>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</si>
  <si>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</si>
  <si>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</si>
  <si>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</si>
  <si>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</si>
  <si>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</si>
  <si>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</si>
  <si>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</si>
  <si>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</si>
  <si>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</si>
  <si>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</si>
  <si>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</si>
  <si>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</si>
  <si>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</si>
  <si>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</si>
  <si>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</si>
  <si>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</si>
  <si>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</si>
  <si>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</si>
  <si>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</si>
  <si>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</si>
  <si>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</si>
  <si>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</si>
  <si>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</si>
  <si>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</si>
  <si>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</si>
  <si>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</si>
  <si>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</si>
  <si>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</si>
  <si>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</si>
  <si>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</si>
  <si>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</si>
  <si>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</si>
  <si>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</si>
  <si>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</si>
  <si>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</si>
  <si>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</si>
  <si>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</si>
  <si>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</si>
  <si>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</si>
  <si>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</si>
  <si>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</si>
  <si>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</si>
  <si>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</si>
  <si>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</si>
  <si>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</si>
  <si>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</si>
  <si>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</si>
  <si>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</si>
  <si>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</si>
  <si>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</si>
  <si>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</si>
  <si>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</si>
  <si>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</si>
  <si>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</si>
  <si>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</si>
  <si>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</si>
  <si>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</si>
  <si>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</si>
  <si>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</si>
  <si>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</si>
  <si>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</si>
  <si>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</si>
  <si>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</si>
  <si>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</si>
  <si>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</si>
  <si>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</si>
  <si>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</si>
  <si>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</si>
  <si>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</si>
  <si>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</si>
  <si>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</si>
  <si>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</si>
  <si>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</si>
  <si>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</si>
  <si>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</si>
  <si>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</si>
  <si>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</si>
  <si>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</si>
  <si>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</si>
  <si>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</si>
  <si>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</si>
  <si>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</si>
  <si>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</si>
  <si>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</si>
  <si>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</si>
  <si>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</si>
  <si>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</si>
  <si>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</si>
  <si>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</si>
  <si>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</si>
  <si>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</si>
  <si>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</si>
  <si>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</si>
  <si>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</si>
  <si>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</si>
  <si>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</si>
  <si>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</si>
  <si>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</si>
  <si>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</si>
  <si>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</si>
  <si>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</si>
  <si>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</si>
  <si>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</si>
  <si>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</si>
  <si>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</si>
  <si>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</si>
  <si>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</si>
  <si>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</si>
  <si>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</si>
  <si>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</si>
  <si>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</si>
  <si>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</si>
  <si>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</si>
  <si>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</si>
  <si>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</si>
  <si>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</si>
  <si>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</si>
  <si>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</si>
  <si>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</si>
  <si>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</si>
  <si>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</si>
  <si>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</si>
  <si>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</si>
  <si>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</si>
  <si>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</si>
  <si>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</si>
  <si>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</si>
  <si>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</si>
  <si>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</si>
  <si>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</si>
  <si>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</si>
  <si>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</si>
  <si>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</si>
  <si>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</si>
  <si>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</si>
  <si>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</si>
  <si>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</si>
  <si>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</si>
  <si>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</si>
  <si>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</si>
  <si>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</si>
  <si>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</si>
  <si>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</si>
  <si>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</si>
  <si>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</si>
  <si>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</si>
  <si>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</si>
  <si>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</si>
  <si>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</si>
  <si>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</si>
  <si>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</si>
  <si>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</si>
  <si>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</si>
  <si>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</si>
  <si>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</si>
  <si>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</si>
  <si>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</si>
  <si>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</si>
  <si>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</si>
  <si>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</si>
  <si>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</si>
  <si>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</si>
  <si>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</si>
  <si>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</si>
  <si>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</si>
  <si>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</si>
  <si>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</si>
  <si>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</si>
  <si>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</si>
  <si>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</si>
  <si>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</si>
  <si>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</si>
  <si>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</si>
  <si>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</si>
  <si>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</si>
  <si>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</si>
  <si>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</si>
  <si>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</si>
  <si>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</si>
  <si>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</si>
  <si>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</si>
  <si>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</si>
  <si>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</si>
  <si>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</si>
  <si>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</si>
  <si>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</si>
  <si>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</si>
  <si>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</si>
  <si>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</si>
  <si>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</si>
  <si>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</si>
  <si>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</si>
  <si>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</si>
  <si>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</si>
  <si>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</si>
  <si>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</si>
  <si>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</si>
  <si>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</si>
  <si>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</si>
  <si>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</si>
  <si>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</si>
  <si>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</si>
  <si>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</si>
  <si>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</si>
  <si>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</si>
  <si>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</si>
  <si>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</si>
  <si>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</si>
  <si>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</si>
  <si>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</si>
  <si>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</si>
  <si>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</si>
  <si>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</si>
  <si>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</si>
  <si>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</si>
  <si>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</si>
  <si>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</si>
  <si>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</si>
  <si>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</si>
  <si>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</si>
  <si>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</si>
  <si>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</si>
  <si>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</si>
  <si>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</si>
  <si>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</si>
  <si>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</si>
  <si>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</si>
  <si>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</si>
  <si>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</si>
  <si>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</si>
  <si>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</si>
  <si>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</si>
  <si>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</si>
  <si>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</si>
  <si>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</si>
  <si>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</si>
  <si>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</si>
  <si>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</si>
  <si>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</si>
  <si>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</si>
  <si>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</si>
  <si>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</si>
  <si>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</si>
  <si>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</si>
  <si>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</si>
  <si>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</si>
  <si>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</si>
  <si>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</si>
  <si>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</si>
  <si>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</si>
  <si>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</si>
  <si>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</si>
  <si>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</si>
  <si>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</si>
  <si>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</si>
  <si>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</si>
  <si>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</si>
  <si>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</si>
  <si>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</si>
  <si>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</si>
  <si>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</si>
  <si>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</si>
  <si>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</si>
  <si>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</si>
  <si>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</si>
  <si>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</si>
  <si>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</si>
  <si>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</si>
  <si>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</si>
  <si>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</si>
  <si>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</si>
  <si>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</si>
  <si>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</si>
  <si>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</si>
  <si>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</si>
  <si>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</si>
  <si>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</si>
  <si>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</si>
  <si>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</si>
  <si>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</si>
  <si>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</si>
  <si>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</si>
  <si>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</si>
  <si>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</si>
  <si>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</si>
  <si>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</si>
  <si>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</si>
  <si>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</si>
  <si>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</si>
  <si>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</si>
  <si>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</si>
  <si>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</si>
  <si>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</si>
  <si>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</si>
  <si>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</si>
  <si>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</si>
  <si>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</si>
  <si>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</si>
  <si>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</si>
  <si>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</si>
  <si>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</si>
  <si>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</si>
  <si>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</si>
  <si>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</si>
  <si>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</si>
  <si>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</si>
  <si>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</si>
  <si>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</si>
  <si>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</si>
  <si>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</si>
  <si>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</si>
  <si>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</si>
  <si>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</si>
  <si>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</si>
  <si>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</si>
  <si>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</si>
  <si>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</si>
  <si>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</si>
  <si>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</si>
  <si>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</si>
  <si>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</si>
  <si>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</si>
  <si>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</si>
  <si>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</si>
  <si>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</si>
  <si>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</si>
  <si>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</si>
  <si>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</si>
  <si>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</si>
  <si>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</si>
  <si>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</si>
  <si>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</si>
  <si>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</si>
  <si>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</si>
  <si>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</si>
  <si>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</si>
  <si>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</si>
  <si>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</si>
  <si>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</si>
  <si>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</si>
  <si>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</si>
  <si>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</si>
  <si>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</si>
  <si>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</si>
  <si>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</si>
  <si>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</si>
  <si>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</si>
  <si>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</si>
  <si>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</si>
  <si>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</si>
  <si>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</si>
  <si>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</si>
  <si>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</si>
  <si>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</si>
  <si>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</si>
  <si>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</si>
  <si>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</si>
  <si>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</si>
  <si>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</si>
  <si>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</si>
  <si>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</si>
  <si>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</si>
  <si>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</si>
  <si>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</si>
  <si>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</si>
  <si>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</si>
  <si>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</si>
  <si>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</si>
  <si>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</si>
  <si>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</si>
  <si>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</si>
  <si>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</si>
  <si>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</si>
  <si>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</si>
  <si>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</si>
  <si>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</si>
  <si>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</si>
  <si>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</si>
  <si>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</si>
  <si>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</si>
  <si>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</si>
  <si>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</si>
  <si>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</si>
  <si>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</si>
  <si>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</si>
  <si>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</si>
  <si>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</si>
  <si>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</si>
  <si>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</si>
  <si>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</si>
  <si>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</si>
  <si>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</si>
  <si>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</si>
  <si>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</si>
  <si>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</si>
  <si>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</si>
  <si>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</si>
  <si>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</si>
  <si>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</si>
  <si>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</si>
  <si>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</si>
  <si>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</si>
  <si>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</si>
  <si>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</si>
  <si>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</si>
  <si>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</si>
  <si>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</si>
  <si>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</si>
  <si>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</si>
  <si>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</si>
  <si>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</si>
  <si>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</si>
  <si>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</si>
  <si>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</si>
  <si>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</si>
  <si>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</si>
  <si>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</si>
  <si>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</si>
  <si>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</si>
  <si>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</si>
  <si>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</si>
  <si>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</si>
  <si>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</si>
  <si>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</si>
  <si>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</si>
  <si>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</si>
  <si>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</si>
  <si>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</si>
  <si>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</si>
  <si>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</si>
  <si>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</si>
  <si>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</si>
  <si>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</si>
  <si>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</si>
  <si>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</si>
  <si>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</si>
  <si>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</si>
  <si>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</si>
  <si>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</si>
  <si>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</si>
  <si>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</si>
  <si>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</si>
  <si>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</si>
  <si>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</si>
  <si>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</si>
  <si>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</si>
  <si>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</si>
  <si>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</si>
  <si>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</si>
  <si>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</si>
  <si>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</si>
  <si>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</si>
  <si>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</si>
  <si>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</si>
  <si>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</si>
  <si>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</si>
  <si>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</si>
  <si>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</si>
  <si>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</si>
  <si>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</si>
  <si>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</si>
  <si>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</si>
  <si>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</si>
  <si>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</si>
  <si>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</si>
  <si>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</si>
  <si>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</si>
  <si>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</si>
  <si>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</si>
  <si>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</si>
  <si>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</si>
  <si>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</si>
  <si>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</si>
  <si>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</si>
  <si>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</si>
  <si>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</si>
  <si>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</si>
  <si>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</si>
  <si>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</si>
  <si>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</si>
  <si>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</si>
  <si>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</si>
  <si>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</si>
  <si>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</si>
  <si>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</si>
  <si>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</si>
  <si>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</si>
  <si>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</si>
  <si>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</si>
  <si>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</si>
  <si>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</si>
  <si>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</si>
  <si>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</si>
  <si>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</si>
  <si>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</si>
  <si>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</si>
  <si>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</si>
  <si>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</si>
  <si>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</si>
  <si>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</si>
  <si>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</si>
  <si>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</si>
  <si>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</si>
  <si>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</si>
  <si>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</si>
  <si>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</si>
  <si>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</si>
  <si>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</si>
  <si>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</si>
  <si>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</si>
  <si>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</si>
  <si>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</si>
  <si>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</si>
  <si>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</si>
  <si>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</si>
  <si>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</si>
  <si>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</si>
  <si>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</si>
  <si>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</si>
  <si>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</si>
  <si>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</si>
  <si>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</si>
  <si>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</si>
  <si>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</si>
  <si>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</si>
  <si>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</si>
  <si>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</si>
  <si>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</si>
  <si>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</si>
  <si>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</si>
  <si>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</si>
  <si>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</si>
  <si>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</si>
  <si>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</si>
  <si>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</si>
  <si>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</si>
  <si>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</si>
  <si>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</si>
  <si>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</si>
  <si>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</si>
  <si>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</si>
  <si>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</si>
  <si>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</si>
  <si>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</si>
  <si>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</si>
  <si>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</si>
  <si>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</si>
  <si>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</si>
  <si>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</si>
  <si>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</si>
  <si>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</si>
  <si>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</si>
  <si>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</si>
  <si>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</si>
  <si>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</si>
  <si>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</si>
  <si>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</si>
  <si>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</si>
  <si>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</si>
  <si>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</si>
  <si>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</si>
  <si>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</si>
  <si>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</si>
  <si>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</si>
  <si>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</si>
  <si>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</si>
  <si>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</si>
  <si>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</si>
  <si>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</si>
  <si>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</si>
  <si>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</si>
  <si>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</si>
  <si>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</si>
  <si>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</si>
  <si>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</si>
  <si>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</si>
  <si>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</si>
  <si>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</si>
  <si>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</si>
  <si>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</si>
  <si>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</si>
  <si>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</si>
  <si>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</si>
  <si>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</si>
  <si>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</si>
  <si>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</si>
  <si>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</si>
  <si>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</si>
  <si>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</si>
  <si>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</si>
  <si>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</si>
  <si>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</si>
  <si>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</si>
  <si>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</si>
  <si>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</si>
  <si>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</si>
  <si>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</si>
  <si>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</si>
  <si>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</si>
  <si>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</si>
  <si>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</si>
  <si>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</si>
  <si>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</si>
  <si>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</si>
  <si>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</si>
  <si>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</si>
  <si>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</si>
  <si>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</si>
  <si>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</si>
  <si>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</si>
  <si>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</si>
  <si>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</si>
  <si>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</si>
  <si>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</si>
  <si>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</si>
  <si>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</si>
  <si>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</si>
  <si>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</si>
  <si>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</si>
  <si>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</si>
  <si>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</si>
  <si>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</si>
  <si>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</si>
  <si>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</si>
  <si>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</si>
  <si>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</si>
  <si>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</si>
  <si>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</si>
  <si>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</si>
  <si>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</si>
  <si>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</si>
  <si>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</si>
  <si>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</si>
  <si>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</si>
  <si>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</si>
  <si>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</si>
  <si>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</si>
  <si>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</si>
  <si>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</si>
  <si>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</si>
  <si>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</si>
  <si>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</si>
  <si>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</si>
  <si>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</si>
  <si>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</si>
  <si>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</si>
  <si>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</si>
  <si>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</si>
  <si>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</si>
  <si>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</si>
  <si>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</si>
  <si>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</si>
  <si>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</si>
  <si>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</si>
  <si>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</si>
  <si>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</si>
  <si>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</si>
  <si>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</si>
  <si>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</si>
  <si>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</si>
  <si>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</si>
  <si>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</si>
  <si>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</si>
  <si>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</si>
  <si>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</si>
  <si>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</si>
  <si>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</si>
  <si>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</si>
  <si>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</si>
  <si>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</si>
  <si>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</si>
  <si>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</si>
  <si>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</si>
  <si>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</si>
  <si>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</si>
  <si>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</si>
  <si>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</si>
  <si>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</si>
  <si>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</si>
  <si>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</si>
  <si>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</si>
  <si>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</si>
  <si>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</si>
  <si>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</si>
  <si>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</si>
  <si>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</si>
  <si>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</si>
  <si>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</si>
  <si>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</si>
  <si>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</si>
  <si>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</si>
  <si>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</si>
  <si>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</si>
  <si>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</si>
  <si>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</si>
  <si>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</si>
  <si>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</si>
  <si>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</si>
  <si>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</si>
  <si>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</si>
  <si>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</si>
  <si>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</si>
  <si>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</si>
  <si>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</si>
  <si>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</si>
  <si>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</si>
  <si>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</si>
  <si>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</si>
  <si>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</si>
  <si>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</si>
  <si>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</si>
  <si>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</si>
  <si>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</si>
  <si>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</si>
  <si>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</si>
  <si>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</si>
  <si>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</si>
  <si>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</si>
  <si>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</si>
  <si>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</si>
  <si>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</si>
  <si>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</si>
  <si>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</si>
  <si>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</si>
  <si>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</si>
  <si>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</si>
  <si>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</si>
  <si>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</si>
  <si>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</si>
  <si>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</si>
  <si>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</si>
  <si>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</si>
  <si>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</si>
  <si>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</si>
  <si>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</si>
  <si>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</si>
  <si>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</si>
  <si>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</si>
  <si>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</si>
  <si>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</si>
  <si>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</si>
  <si>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</si>
  <si>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</si>
  <si>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</si>
  <si>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</si>
  <si>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</si>
  <si>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</si>
  <si>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</si>
  <si>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</si>
  <si>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</si>
  <si>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</si>
  <si>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</si>
  <si>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</si>
  <si>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</si>
  <si>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</si>
  <si>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</si>
  <si>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</si>
  <si>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</si>
  <si>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</si>
  <si>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</si>
  <si>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</si>
  <si>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</si>
  <si>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</si>
  <si>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</si>
  <si>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</si>
  <si>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</si>
  <si>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</si>
  <si>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</si>
  <si>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</si>
  <si>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</si>
  <si>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</si>
  <si>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</si>
  <si>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</si>
  <si>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</si>
  <si>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</si>
  <si>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</si>
  <si>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</si>
  <si>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</si>
  <si>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</si>
  <si>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</si>
  <si>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</si>
  <si>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</si>
  <si>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</si>
  <si>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</si>
  <si>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</si>
  <si>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</si>
  <si>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</si>
  <si>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</si>
  <si>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</si>
  <si>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</si>
  <si>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</si>
  <si>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</si>
  <si>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</si>
  <si>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</si>
  <si>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</si>
  <si>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</si>
  <si>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</si>
  <si>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</si>
  <si>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</si>
  <si>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</si>
  <si>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</si>
  <si>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</si>
  <si>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</si>
  <si>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</si>
  <si>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</si>
  <si>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</si>
  <si>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</si>
  <si>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</si>
  <si>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</si>
  <si>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</si>
  <si>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</si>
  <si>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</si>
  <si>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</si>
  <si>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</si>
  <si>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</si>
  <si>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</si>
  <si>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</si>
  <si>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</si>
  <si>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</si>
  <si>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</si>
  <si>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</si>
  <si>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</si>
  <si>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</si>
  <si>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</si>
  <si>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</si>
  <si>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</si>
  <si>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</si>
  <si>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</si>
  <si>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</si>
  <si>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</si>
  <si>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</si>
  <si>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</si>
  <si>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</si>
  <si>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</si>
  <si>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</si>
  <si>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</si>
  <si>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</si>
  <si>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</si>
  <si>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</si>
  <si>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</si>
  <si>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</si>
  <si>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</si>
  <si>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</si>
  <si>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</si>
  <si>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</si>
  <si>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</si>
  <si>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</si>
  <si>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</si>
  <si>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</si>
  <si>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</si>
  <si>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</si>
  <si>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</si>
  <si>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</si>
  <si>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</si>
  <si>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</si>
  <si>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</si>
  <si>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</si>
  <si>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</si>
  <si>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</si>
  <si>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</si>
  <si>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</si>
  <si>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</si>
  <si>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</si>
  <si>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</si>
  <si>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</si>
  <si>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</si>
  <si>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</si>
  <si>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</si>
  <si>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</si>
  <si>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</si>
  <si>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</si>
  <si>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</si>
  <si>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</si>
  <si>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</si>
  <si>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</si>
  <si>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</si>
  <si>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</si>
  <si>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</si>
  <si>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</si>
  <si>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</si>
  <si>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</si>
  <si>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</si>
  <si>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</si>
  <si>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</si>
  <si>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</si>
  <si>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</si>
  <si>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</si>
  <si>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</si>
  <si>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</si>
  <si>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</si>
  <si>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</si>
  <si>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</si>
  <si>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</si>
  <si>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</si>
  <si>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</si>
  <si>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</si>
  <si>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</si>
  <si>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</si>
  <si>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</si>
  <si>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</si>
  <si>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</si>
  <si>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</si>
  <si>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</si>
  <si>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</si>
  <si>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</si>
  <si>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</si>
  <si>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</si>
  <si>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</si>
  <si>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</si>
  <si>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</si>
  <si>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</si>
  <si>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</si>
  <si>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</si>
  <si>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</si>
  <si>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</si>
  <si>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</si>
  <si>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</si>
  <si>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</si>
  <si>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</si>
  <si>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</si>
  <si>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</si>
  <si>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</si>
  <si>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</si>
  <si>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</si>
  <si>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</si>
  <si>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</si>
  <si>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</si>
  <si>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</si>
  <si>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</si>
  <si>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</si>
  <si>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</si>
  <si>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</si>
  <si>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</si>
  <si>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</si>
  <si>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</si>
  <si>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</si>
  <si>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</si>
  <si>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</si>
  <si>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</si>
  <si>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</si>
  <si>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</si>
  <si>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</si>
  <si>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</si>
  <si>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</si>
  <si>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</si>
  <si>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</si>
  <si>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</si>
  <si>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</si>
  <si>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</si>
  <si>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</si>
  <si>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</si>
  <si>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</si>
  <si>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</si>
  <si>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</si>
  <si>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</si>
  <si>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</si>
  <si>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</si>
  <si>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</si>
  <si>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</si>
  <si>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</si>
  <si>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</si>
  <si>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</si>
  <si>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</si>
  <si>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</si>
  <si>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</si>
  <si>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</si>
  <si>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</si>
  <si>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</si>
  <si>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</si>
  <si>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</si>
  <si>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</si>
  <si>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</si>
  <si>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</si>
  <si>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</si>
  <si>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</si>
  <si>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</si>
  <si>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</si>
  <si>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</si>
  <si>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</si>
  <si>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</si>
  <si>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</si>
  <si>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</si>
  <si>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</si>
  <si>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</si>
  <si>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</si>
  <si>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</si>
  <si>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</si>
  <si>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</si>
  <si>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</si>
  <si>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</si>
  <si>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</si>
  <si>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</si>
  <si>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</si>
  <si>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</si>
  <si>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</si>
  <si>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</si>
  <si>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</si>
  <si>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</si>
  <si>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</si>
  <si>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</si>
  <si>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</si>
  <si>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</si>
  <si>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</si>
  <si>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</si>
  <si>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</si>
  <si>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</si>
  <si>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</si>
  <si>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</si>
  <si>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</si>
  <si>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</si>
  <si>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</si>
  <si>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</si>
  <si>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</si>
  <si>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</si>
  <si>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</si>
  <si>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</si>
  <si>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</si>
  <si>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</si>
  <si>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</si>
  <si>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</si>
  <si>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</si>
  <si>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</si>
  <si>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</si>
  <si>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</si>
  <si>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</si>
  <si>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</si>
  <si>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</si>
  <si>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</si>
  <si>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</si>
  <si>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</si>
  <si>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</si>
  <si>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</si>
  <si>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</si>
  <si>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</si>
  <si>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</si>
  <si>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</si>
  <si>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</si>
  <si>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</si>
  <si>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</si>
  <si>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</si>
  <si>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</si>
  <si>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</si>
  <si>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</si>
  <si>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</si>
  <si>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</si>
  <si>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</si>
  <si>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</si>
  <si>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</si>
  <si>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</si>
  <si>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</si>
  <si>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</si>
  <si>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</si>
  <si>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</si>
  <si>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</si>
  <si>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</si>
  <si>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</si>
  <si>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</si>
  <si>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</si>
  <si>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</si>
  <si>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</si>
  <si>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</si>
  <si>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</si>
  <si>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</si>
  <si>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</si>
  <si>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</si>
  <si>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</si>
  <si>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</si>
  <si>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</si>
  <si>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</si>
  <si>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</si>
  <si>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</si>
  <si>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</si>
  <si>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</si>
  <si>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</si>
  <si>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</si>
  <si>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</si>
  <si>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</si>
  <si>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</si>
  <si>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</si>
  <si>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</si>
  <si>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</si>
  <si>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</si>
  <si>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</si>
  <si>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</si>
  <si>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</si>
  <si>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</si>
  <si>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</si>
  <si>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</si>
  <si>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</si>
  <si>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</si>
  <si>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</si>
  <si>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</si>
  <si>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</si>
  <si>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</si>
  <si>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</si>
  <si>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</si>
  <si>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</si>
  <si>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</si>
  <si>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</si>
  <si>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</si>
  <si>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</si>
  <si>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</si>
  <si>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</si>
  <si>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</si>
  <si>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</si>
  <si>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</si>
  <si>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</si>
  <si>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</si>
  <si>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</si>
  <si>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</si>
  <si>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</si>
  <si>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</si>
  <si>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</si>
  <si>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</si>
  <si>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</si>
  <si>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</si>
  <si>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</si>
  <si>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</si>
  <si>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</si>
  <si>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</si>
  <si>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</si>
  <si>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</si>
  <si>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</si>
  <si>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</si>
  <si>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</si>
  <si>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</si>
  <si>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</si>
  <si>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</si>
  <si>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</si>
  <si>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</si>
  <si>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</si>
  <si>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</si>
  <si>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</si>
  <si>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</si>
  <si>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</si>
  <si>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</si>
  <si>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</si>
  <si>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</si>
  <si>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</si>
  <si>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</si>
  <si>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</si>
  <si>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</si>
  <si>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</si>
  <si>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</si>
  <si>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</si>
  <si>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</si>
  <si>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</si>
  <si>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</si>
  <si>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</si>
  <si>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</si>
  <si>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</si>
  <si>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</si>
  <si>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</si>
  <si>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</si>
  <si>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</si>
  <si>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</si>
  <si>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</si>
  <si>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</si>
  <si>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</si>
  <si>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</si>
  <si>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</si>
  <si>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</si>
  <si>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</si>
  <si>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</si>
  <si>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</si>
  <si>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</si>
  <si>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</si>
  <si>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</si>
  <si>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</si>
  <si>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</si>
  <si>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</si>
  <si>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</si>
  <si>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</si>
  <si>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</si>
  <si>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</si>
  <si>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</si>
  <si>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</si>
  <si>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</si>
  <si>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</si>
  <si>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</si>
  <si>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</si>
  <si>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</si>
  <si>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</si>
  <si>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</si>
  <si>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</si>
  <si>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</si>
  <si>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</si>
  <si>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</si>
  <si>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</si>
  <si>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</si>
  <si>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</si>
  <si>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</si>
  <si>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</si>
  <si>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</si>
  <si>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</si>
  <si>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</si>
  <si>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</si>
  <si>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</si>
  <si>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</si>
  <si>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</si>
  <si>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</si>
  <si>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</si>
  <si>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</si>
  <si>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</si>
  <si>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</si>
  <si>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</si>
  <si>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</si>
  <si>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</si>
  <si>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</si>
  <si>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</si>
  <si>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</si>
  <si>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</si>
  <si>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</si>
  <si>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</si>
  <si>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</si>
  <si>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</si>
  <si>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</si>
  <si>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</si>
  <si>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</si>
  <si>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</si>
  <si>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</si>
  <si>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</si>
  <si>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</si>
  <si>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</si>
  <si>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</si>
  <si>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</si>
  <si>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</si>
  <si>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</si>
  <si>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</si>
  <si>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</si>
  <si>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</si>
  <si>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</si>
  <si>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</si>
  <si>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</si>
  <si>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</si>
  <si>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</si>
  <si>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</si>
  <si>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</si>
  <si>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</si>
  <si>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</si>
  <si>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</si>
  <si>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</si>
  <si>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</si>
  <si>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</si>
  <si>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</si>
  <si>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</si>
  <si>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</si>
  <si>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</si>
  <si>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</si>
  <si>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</si>
  <si>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</si>
  <si>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</si>
  <si>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</si>
  <si>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</si>
  <si>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</si>
  <si>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</si>
  <si>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</si>
  <si>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</si>
  <si>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</si>
  <si>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</si>
  <si>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</si>
  <si>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</si>
  <si>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</si>
  <si>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</si>
  <si>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</si>
  <si>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</si>
  <si>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</si>
  <si>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</si>
  <si>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</si>
  <si>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</si>
  <si>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</si>
  <si>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</si>
  <si>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</si>
  <si>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</si>
  <si>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</si>
  <si>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</si>
  <si>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</si>
  <si>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</si>
  <si>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</si>
  <si>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</si>
  <si>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</si>
  <si>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</si>
  <si>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</si>
  <si>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</si>
  <si>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</si>
  <si>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</si>
  <si>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</si>
  <si>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</si>
  <si>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</si>
  <si>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</si>
  <si>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</si>
  <si>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</si>
  <si>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</si>
  <si>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</si>
  <si>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</si>
  <si>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</si>
  <si>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</si>
  <si>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</si>
  <si>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</si>
  <si>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</si>
  <si>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</si>
  <si>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</si>
  <si>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</si>
  <si>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</si>
  <si>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</si>
  <si>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</si>
  <si>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</si>
  <si>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</si>
  <si>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</si>
  <si>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</si>
  <si>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</si>
  <si>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</si>
  <si>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</si>
  <si>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</si>
  <si>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</si>
  <si>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</si>
  <si>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</si>
  <si>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</si>
  <si>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</si>
  <si>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</si>
  <si>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</si>
  <si>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</si>
  <si>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</si>
  <si>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</si>
  <si>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</si>
  <si>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</si>
  <si>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</si>
  <si>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</si>
  <si>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</si>
  <si>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</si>
  <si>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</si>
  <si>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</si>
  <si>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</si>
  <si>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</si>
  <si>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</si>
  <si>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</si>
  <si>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</si>
  <si>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</si>
  <si>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</si>
  <si>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</si>
  <si>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</si>
  <si>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</si>
  <si>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</si>
  <si>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</si>
  <si>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</si>
  <si>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</si>
  <si>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</si>
  <si>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</si>
  <si>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</si>
  <si>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</si>
  <si>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</si>
  <si>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</si>
  <si>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</si>
  <si>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</si>
  <si>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</si>
  <si>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</si>
  <si>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</si>
  <si>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</si>
  <si>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</si>
  <si>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</si>
  <si>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</si>
  <si>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</si>
  <si>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</si>
  <si>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</si>
  <si>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</si>
  <si>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</si>
  <si>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</si>
  <si>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</si>
  <si>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</si>
  <si>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</si>
  <si>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</si>
  <si>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</si>
  <si>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</si>
  <si>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</si>
  <si>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</si>
  <si>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</si>
  <si>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</si>
  <si>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</si>
  <si>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</si>
  <si>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</si>
  <si>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</si>
  <si>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</si>
  <si>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</si>
  <si>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</si>
  <si>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</si>
  <si>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</si>
  <si>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</si>
  <si>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</si>
  <si>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</si>
  <si>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</si>
  <si>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</si>
  <si>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</si>
  <si>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</si>
  <si>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</si>
  <si>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</si>
  <si>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</si>
  <si>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</si>
  <si>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</si>
  <si>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</si>
  <si>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</si>
  <si>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</si>
  <si>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</si>
  <si>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</si>
  <si>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</si>
  <si>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</si>
  <si>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</si>
  <si>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</si>
  <si>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</si>
  <si>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</si>
  <si>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</si>
  <si>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</si>
  <si>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</si>
  <si>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</si>
  <si>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</si>
  <si>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</si>
  <si>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</si>
  <si>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</si>
  <si>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</si>
  <si>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</si>
  <si>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</si>
  <si>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</si>
  <si>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</si>
  <si>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</si>
  <si>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</si>
  <si>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</si>
  <si>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</si>
  <si>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</si>
  <si>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</si>
  <si>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</si>
  <si>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</si>
  <si>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</si>
  <si>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</si>
  <si>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</si>
  <si>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</si>
  <si>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</si>
  <si>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</si>
  <si>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</si>
  <si>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</si>
  <si>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</si>
  <si>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</si>
  <si>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</si>
  <si>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</si>
  <si>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</si>
  <si>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</si>
  <si>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</si>
  <si>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</si>
  <si>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</si>
  <si>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</si>
  <si>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</si>
  <si>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</si>
  <si>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</si>
  <si>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</si>
  <si>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</si>
  <si>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</si>
  <si>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</si>
  <si>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</si>
  <si>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</si>
  <si>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</si>
  <si>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</si>
  <si>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</si>
  <si>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</si>
  <si>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</si>
  <si>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</si>
  <si>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</si>
  <si>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</si>
  <si>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</si>
  <si>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</si>
  <si>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</si>
  <si>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</si>
  <si>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</si>
  <si>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</si>
  <si>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</si>
  <si>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</si>
  <si>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</si>
  <si>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</si>
  <si>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</si>
  <si>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</si>
  <si>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</si>
  <si>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</si>
  <si>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</si>
  <si>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</si>
  <si>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</si>
  <si>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</si>
  <si>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</si>
  <si>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</si>
  <si>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</si>
  <si>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</si>
  <si>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</si>
  <si>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</si>
  <si>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</si>
  <si>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</si>
  <si>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</si>
  <si>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</si>
  <si>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</si>
  <si>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</si>
  <si>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</si>
  <si>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</si>
  <si>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</si>
  <si>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</si>
  <si>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</si>
  <si>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</si>
  <si>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</si>
  <si>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</si>
  <si>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</si>
  <si>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</si>
  <si>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</si>
  <si>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</si>
  <si>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</si>
  <si>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</si>
  <si>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</si>
  <si>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</si>
  <si>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</si>
  <si>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</si>
  <si>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</si>
  <si>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</si>
  <si>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</si>
  <si>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</si>
  <si>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</si>
  <si>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</si>
  <si>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</si>
  <si>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</si>
  <si>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</si>
  <si>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</si>
  <si>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</si>
  <si>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</si>
  <si>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</si>
  <si>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</si>
  <si>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</si>
  <si>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</si>
  <si>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</si>
  <si>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</si>
  <si>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</si>
  <si>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</si>
  <si>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</si>
  <si>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</si>
  <si>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</si>
  <si>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</si>
  <si>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</si>
  <si>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</si>
  <si>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</si>
  <si>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</si>
  <si>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</si>
  <si>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</si>
  <si>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</si>
  <si>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</si>
  <si>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</si>
  <si>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</si>
  <si>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</si>
  <si>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</si>
  <si>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</si>
  <si>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</si>
  <si>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</si>
  <si>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</si>
  <si>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</si>
  <si>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</si>
  <si>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</si>
  <si>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</si>
  <si>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</si>
  <si>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</si>
  <si>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</si>
  <si>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</si>
  <si>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</si>
  <si>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</si>
  <si>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</si>
  <si>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</si>
  <si>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</si>
  <si>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</si>
  <si>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</si>
  <si>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</si>
  <si>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</si>
  <si>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</si>
  <si>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</si>
  <si>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</si>
  <si>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</si>
  <si>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</si>
  <si>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</si>
  <si>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</si>
  <si>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</si>
  <si>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</si>
  <si>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</si>
  <si>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</si>
  <si>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</si>
  <si>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</si>
  <si>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</si>
  <si>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</si>
  <si>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</si>
  <si>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</si>
  <si>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</si>
  <si>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</si>
  <si>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</si>
  <si>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</si>
  <si>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</si>
  <si>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</si>
  <si>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</si>
  <si>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</si>
  <si>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</si>
  <si>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</si>
  <si>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</si>
  <si>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</si>
  <si>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</si>
  <si>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</si>
  <si>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</si>
  <si>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</si>
  <si>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</si>
  <si>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</si>
  <si>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</si>
  <si>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</si>
  <si>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</si>
  <si>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</si>
  <si>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</si>
  <si>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</si>
  <si>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</si>
  <si>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</si>
  <si>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</si>
  <si>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</si>
  <si>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</si>
  <si>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</si>
  <si>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</si>
  <si>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</si>
  <si>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</si>
  <si>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</si>
  <si>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</si>
  <si>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</si>
  <si>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</si>
  <si>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</si>
  <si>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</si>
  <si>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</si>
  <si>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</si>
  <si>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</si>
  <si>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</si>
  <si>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</si>
  <si>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</si>
  <si>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</si>
  <si>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</si>
  <si>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</si>
  <si>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</si>
  <si>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</si>
  <si>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</si>
  <si>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</si>
  <si>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</si>
  <si>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</si>
  <si>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</si>
  <si>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</si>
  <si>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</si>
  <si>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</si>
  <si>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</si>
  <si>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</si>
  <si>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</si>
  <si>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</si>
  <si>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</si>
  <si>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</si>
  <si>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</si>
  <si>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</si>
  <si>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</si>
  <si>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</si>
  <si>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</si>
  <si>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</si>
  <si>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</si>
  <si>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</si>
  <si>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</si>
  <si>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</si>
  <si>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</si>
  <si>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</si>
  <si>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</si>
  <si>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</si>
  <si>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</si>
  <si>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</si>
  <si>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</si>
  <si>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</si>
  <si>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</si>
  <si>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</si>
  <si>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</si>
  <si>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</si>
  <si>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</si>
  <si>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</si>
  <si>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</si>
  <si>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</si>
  <si>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</si>
  <si>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</si>
  <si>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</si>
  <si>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</si>
  <si>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</si>
  <si>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</si>
  <si>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</si>
  <si>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</si>
  <si>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</si>
  <si>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</si>
  <si>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</si>
  <si>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</si>
  <si>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</si>
  <si>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</si>
  <si>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</si>
  <si>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</si>
  <si>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</si>
  <si>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</si>
  <si>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</si>
  <si>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</si>
  <si>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</si>
  <si>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</si>
  <si>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</si>
  <si>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</si>
  <si>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</si>
  <si>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</si>
  <si>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</si>
  <si>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</si>
  <si>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</si>
  <si>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</si>
  <si>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</si>
  <si>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</si>
  <si>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</si>
  <si>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</si>
  <si>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</si>
  <si>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</si>
  <si>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</si>
  <si>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</si>
  <si>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</si>
  <si>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</si>
  <si>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</si>
  <si>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</si>
  <si>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</si>
  <si>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</si>
  <si>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</si>
  <si>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</si>
  <si>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</si>
  <si>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</si>
  <si>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</si>
  <si>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</si>
  <si>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</si>
  <si>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</si>
  <si>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</si>
  <si>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</si>
  <si>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</si>
  <si>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</si>
  <si>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</si>
  <si>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</si>
  <si>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</si>
  <si>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</si>
  <si>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</si>
  <si>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</si>
  <si>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</si>
  <si>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</si>
  <si>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</si>
  <si>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</si>
  <si>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</si>
  <si>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</si>
  <si>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</si>
  <si>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</si>
  <si>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</si>
  <si>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</si>
  <si>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</si>
  <si>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</si>
  <si>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</si>
  <si>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</si>
  <si>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</si>
  <si>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</si>
  <si>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</si>
  <si>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</si>
  <si>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</si>
  <si>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</si>
  <si>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</si>
  <si>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</si>
  <si>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</si>
  <si>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</si>
  <si>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</si>
  <si>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</si>
  <si>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</si>
  <si>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</si>
  <si>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</si>
  <si>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</si>
  <si>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</si>
  <si>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</si>
  <si>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</si>
  <si>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</si>
  <si>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</si>
  <si>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</si>
  <si>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</si>
  <si>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</si>
  <si>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</si>
  <si>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</si>
  <si>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</si>
  <si>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</si>
  <si>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</si>
  <si>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</si>
  <si>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</si>
  <si>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</si>
  <si>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</si>
  <si>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</si>
  <si>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</si>
  <si>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</si>
  <si>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</si>
  <si>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</si>
  <si>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</si>
  <si>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</si>
  <si>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</si>
  <si>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</si>
  <si>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</si>
  <si>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</si>
  <si>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</si>
  <si>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</si>
  <si>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</si>
  <si>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</si>
  <si>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</si>
  <si>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</si>
  <si>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</si>
  <si>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</si>
  <si>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</si>
  <si>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</si>
  <si>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</si>
  <si>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</si>
  <si>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</si>
  <si>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</si>
  <si>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</si>
  <si>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</si>
  <si>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</si>
  <si>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</si>
  <si>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</si>
  <si>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</si>
  <si>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</si>
  <si>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</si>
  <si>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</si>
  <si>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</si>
  <si>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</si>
  <si>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</si>
  <si>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</si>
  <si>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</si>
  <si>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</si>
  <si>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</si>
  <si>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</si>
  <si>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</si>
  <si>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</si>
  <si>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</si>
  <si>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</si>
  <si>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</si>
  <si>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</si>
  <si>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</si>
  <si>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</si>
  <si>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</si>
  <si>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</si>
  <si>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</si>
  <si>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</si>
  <si>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</si>
  <si>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</si>
  <si>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</si>
  <si>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</si>
  <si>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</si>
  <si>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</si>
  <si>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</si>
  <si>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</si>
  <si>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</si>
  <si>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</si>
  <si>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</si>
  <si>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</si>
  <si>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</si>
  <si>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</si>
  <si>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</si>
  <si>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</si>
  <si>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</si>
  <si>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</si>
  <si>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</si>
  <si>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</si>
  <si>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</si>
  <si>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</si>
  <si>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</si>
  <si>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</si>
  <si>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</si>
  <si>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</si>
  <si>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</si>
  <si>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</si>
  <si>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</si>
  <si>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</si>
  <si>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</si>
  <si>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</si>
  <si>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</si>
  <si>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</si>
  <si>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</si>
  <si>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</si>
  <si>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</si>
  <si>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</si>
  <si>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</si>
  <si>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</si>
  <si>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</si>
  <si>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</si>
  <si>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</si>
  <si>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</si>
  <si>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</si>
  <si>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</si>
  <si>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</si>
  <si>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</si>
  <si>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</si>
  <si>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</si>
  <si>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</si>
  <si>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</si>
  <si>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</si>
  <si>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</si>
  <si>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</si>
  <si>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</si>
  <si>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</si>
  <si>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</si>
  <si>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</si>
  <si>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</si>
  <si>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</si>
  <si>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</si>
  <si>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</si>
  <si>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</si>
  <si>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</si>
  <si>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</si>
  <si>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</si>
  <si>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</si>
  <si>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</si>
  <si>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</si>
  <si>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</si>
  <si>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</si>
  <si>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</si>
  <si>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</si>
  <si>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</si>
  <si>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</si>
  <si>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</si>
  <si>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</si>
  <si>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</si>
  <si>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</si>
  <si>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</si>
  <si>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</si>
  <si>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</si>
  <si>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</si>
  <si>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</si>
  <si>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</si>
  <si>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</si>
  <si>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</si>
  <si>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</si>
  <si>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</si>
  <si>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</si>
  <si>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</si>
  <si>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</si>
  <si>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</si>
  <si>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</si>
  <si>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</si>
  <si>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</si>
  <si>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</si>
  <si>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</si>
  <si>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</si>
  <si>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</si>
  <si>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</si>
  <si>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</si>
  <si>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</si>
  <si>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</si>
  <si>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</si>
  <si>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</si>
  <si>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</si>
  <si>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</si>
  <si>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</si>
  <si>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</si>
  <si>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</si>
  <si>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</si>
  <si>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</si>
  <si>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</si>
  <si>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</si>
  <si>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</si>
  <si>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</si>
  <si>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</si>
  <si>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</si>
  <si>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</si>
  <si>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</si>
  <si>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</si>
  <si>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</si>
  <si>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</si>
  <si>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</si>
  <si>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</si>
  <si>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</si>
  <si>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</si>
  <si>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</si>
  <si>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</si>
  <si>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</si>
  <si>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</si>
  <si>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</si>
  <si>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</si>
  <si>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</si>
  <si>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</si>
  <si>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</si>
  <si>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</si>
  <si>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</si>
  <si>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</si>
  <si>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</si>
  <si>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</si>
  <si>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</si>
  <si>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</si>
  <si>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</si>
  <si>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</si>
  <si>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</si>
  <si>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</si>
  <si>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</si>
  <si>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</si>
  <si>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</si>
  <si>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</si>
  <si>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</si>
  <si>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</si>
  <si>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</si>
  <si>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</si>
  <si>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</si>
  <si>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</si>
  <si>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</si>
  <si>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</si>
  <si>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</si>
  <si>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</si>
  <si>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</si>
  <si>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</si>
  <si>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</si>
  <si>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</si>
  <si>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</si>
  <si>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</si>
  <si>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</si>
  <si>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</si>
  <si>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</si>
  <si>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</si>
  <si>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</si>
  <si>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</si>
  <si>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</si>
  <si>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</si>
  <si>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</si>
  <si>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</si>
  <si>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</si>
  <si>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</si>
  <si>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</si>
  <si>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</si>
  <si>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</si>
  <si>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</si>
  <si>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</si>
  <si>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</si>
  <si>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</si>
  <si>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</si>
  <si>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</si>
  <si>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</si>
  <si>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</si>
  <si>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</si>
  <si>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</si>
  <si>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</si>
  <si>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</si>
  <si>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</si>
  <si>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</si>
  <si>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</si>
  <si>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</si>
  <si>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</si>
  <si>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</si>
  <si>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</si>
  <si>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</si>
  <si>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</si>
  <si>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</si>
  <si>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</si>
  <si>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</si>
  <si>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</si>
  <si>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</si>
  <si>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</si>
  <si>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</si>
  <si>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</si>
  <si>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</si>
  <si>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</si>
  <si>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</si>
  <si>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</si>
  <si>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</si>
  <si>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</si>
  <si>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</si>
  <si>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</si>
  <si>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</si>
  <si>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</si>
  <si>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</si>
  <si>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</si>
  <si>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</si>
  <si>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</si>
  <si>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</si>
  <si>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</si>
  <si>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</si>
  <si>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</si>
  <si>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</si>
  <si>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</si>
  <si>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</si>
  <si>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</si>
  <si>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</si>
  <si>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</si>
  <si>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</si>
  <si>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</si>
  <si>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</si>
  <si>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</si>
  <si>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</si>
  <si>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</si>
  <si>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</si>
  <si>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</si>
  <si>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</si>
  <si>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</si>
  <si>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</si>
  <si>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</si>
  <si>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</si>
  <si>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</si>
  <si>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</si>
  <si>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</si>
  <si>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</si>
  <si>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</si>
  <si>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</si>
  <si>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</si>
  <si>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</si>
  <si>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</si>
  <si>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</si>
  <si>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</si>
  <si>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</si>
  <si>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</si>
  <si>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</si>
  <si>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</si>
  <si>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</si>
  <si>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</si>
  <si>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</si>
  <si>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</si>
  <si>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</si>
  <si>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</si>
  <si>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</si>
  <si>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</si>
  <si>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</si>
  <si>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</si>
  <si>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</si>
  <si>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</si>
  <si>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</si>
  <si>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</si>
  <si>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</si>
  <si>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</si>
  <si>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</si>
  <si>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</si>
  <si>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</si>
  <si>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</si>
  <si>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</si>
  <si>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</si>
  <si>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</si>
  <si>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</si>
  <si>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</si>
  <si>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</si>
  <si>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</si>
  <si>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</si>
  <si>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</si>
  <si>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</si>
  <si>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</si>
  <si>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</si>
  <si>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</si>
  <si>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</si>
  <si>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</si>
  <si>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</si>
  <si>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</si>
  <si>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</si>
  <si>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</si>
  <si>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</si>
  <si>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</si>
  <si>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</si>
  <si>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</si>
  <si>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</si>
  <si>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</si>
  <si>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</si>
  <si>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</si>
  <si>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</si>
  <si>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</si>
  <si>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</si>
  <si>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</si>
  <si>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</si>
  <si>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</si>
  <si>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</si>
  <si>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</si>
  <si>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</si>
  <si>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</si>
  <si>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</si>
  <si>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</si>
  <si>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</si>
  <si>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</si>
  <si>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</si>
  <si>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</si>
  <si>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</si>
  <si>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</si>
  <si>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</si>
  <si>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</si>
  <si>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</si>
  <si>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</si>
  <si>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</si>
  <si>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</si>
  <si>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</si>
  <si>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</si>
  <si>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</si>
  <si>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</si>
  <si>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</si>
  <si>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</si>
  <si>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</si>
  <si>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</si>
  <si>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</si>
  <si>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</si>
  <si>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</si>
  <si>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</si>
  <si>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</si>
  <si>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</si>
  <si>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</si>
  <si>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</si>
  <si>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</si>
  <si>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</si>
  <si>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</si>
  <si>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</si>
  <si>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</si>
  <si>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</si>
  <si>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</si>
  <si>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</si>
  <si>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</si>
  <si>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</si>
  <si>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</si>
  <si>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</si>
  <si>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</si>
  <si>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</si>
  <si>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</si>
  <si>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</si>
  <si>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</si>
  <si>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</si>
  <si>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</si>
  <si>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</si>
  <si>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</si>
  <si>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</si>
  <si>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</si>
  <si>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</si>
  <si>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</si>
  <si>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</si>
  <si>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</si>
  <si>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</si>
  <si>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</si>
  <si>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</si>
  <si>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</si>
  <si>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</si>
  <si>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</si>
  <si>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</si>
  <si>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</si>
  <si>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</si>
  <si>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</si>
  <si>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</si>
  <si>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</si>
  <si>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</si>
  <si>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</si>
  <si>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</si>
  <si>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</si>
  <si>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</si>
  <si>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</si>
  <si>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</si>
  <si>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</si>
  <si>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</si>
  <si>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</si>
  <si>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</si>
  <si>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</si>
  <si>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</si>
  <si>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</si>
  <si>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</si>
  <si>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</si>
  <si>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</si>
  <si>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</si>
  <si>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</si>
  <si>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</si>
  <si>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</si>
  <si>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</si>
  <si>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</si>
  <si>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</si>
  <si>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</si>
  <si>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</si>
  <si>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</si>
  <si>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</si>
  <si>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</si>
  <si>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</si>
  <si>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</si>
  <si>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</si>
  <si>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</si>
  <si>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</si>
  <si>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</si>
  <si>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</si>
  <si>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</si>
  <si>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</si>
  <si>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</si>
  <si>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</si>
  <si>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</si>
  <si>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</si>
  <si>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</si>
  <si>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</si>
  <si>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</si>
  <si>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</si>
  <si>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</si>
  <si>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</si>
  <si>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</si>
  <si>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</si>
  <si>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</si>
  <si>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</si>
  <si>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</si>
  <si>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</si>
  <si>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</si>
  <si>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</si>
  <si>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</si>
  <si>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</si>
  <si>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</si>
  <si>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</si>
  <si>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</si>
  <si>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</si>
  <si>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</si>
  <si>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</si>
  <si>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</si>
  <si>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</si>
  <si>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</si>
  <si>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</si>
  <si>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</si>
  <si>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</si>
  <si>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</si>
  <si>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</si>
  <si>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</si>
  <si>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</si>
  <si>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</si>
  <si>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</si>
  <si>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</si>
  <si>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</si>
  <si>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</si>
  <si>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</si>
  <si>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</si>
  <si>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</si>
  <si>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</si>
  <si>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</si>
  <si>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</si>
  <si>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</si>
  <si>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</si>
  <si>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</si>
  <si>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</si>
  <si>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</si>
  <si>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</si>
  <si>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</si>
  <si>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</si>
  <si>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</si>
  <si>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</si>
  <si>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</si>
  <si>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</si>
  <si>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</si>
  <si>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</si>
  <si>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</si>
  <si>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</si>
  <si>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</si>
  <si>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</si>
  <si>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</si>
  <si>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</si>
  <si>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</si>
  <si>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</si>
  <si>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</si>
  <si>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</si>
  <si>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</si>
  <si>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</si>
  <si>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</si>
  <si>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</si>
  <si>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</si>
  <si>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</si>
  <si>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</si>
  <si>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</si>
  <si>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</si>
  <si>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</si>
  <si>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</si>
  <si>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</si>
  <si>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</si>
  <si>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</si>
  <si>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</si>
  <si>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</si>
  <si>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</si>
  <si>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</si>
  <si>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</si>
  <si>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</si>
  <si>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</si>
  <si>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</si>
  <si>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</si>
  <si>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</si>
  <si>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</si>
  <si>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</si>
  <si>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</si>
  <si>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</si>
  <si>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</si>
  <si>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</si>
  <si>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</si>
  <si>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</si>
  <si>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</si>
  <si>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</si>
  <si>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</si>
  <si>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</si>
  <si>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</si>
  <si>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</si>
  <si>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</si>
  <si>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</si>
  <si>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</si>
  <si>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</si>
  <si>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</si>
  <si>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</si>
  <si>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</si>
  <si>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</si>
  <si>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</si>
  <si>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</si>
  <si>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</si>
  <si>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</si>
  <si>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</si>
  <si>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</si>
  <si>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</si>
  <si>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</si>
  <si>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</si>
  <si>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</si>
  <si>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</si>
  <si>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</si>
  <si>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</si>
  <si>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</si>
  <si>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</si>
  <si>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</si>
  <si>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</si>
  <si>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</si>
  <si>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</si>
  <si>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</si>
  <si>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</si>
  <si>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</si>
  <si>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</si>
  <si>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</si>
  <si>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</si>
  <si>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</si>
  <si>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</si>
  <si>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</si>
  <si>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</si>
  <si>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</si>
  <si>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</si>
  <si>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</si>
  <si>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</si>
  <si>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</si>
  <si>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</si>
  <si>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</si>
  <si>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</si>
  <si>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</si>
  <si>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</si>
  <si>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</si>
  <si>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</si>
  <si>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</si>
  <si>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</si>
  <si>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</si>
  <si>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</si>
  <si>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</si>
  <si>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</si>
  <si>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</si>
  <si>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</si>
  <si>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</si>
  <si>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</si>
  <si>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</si>
  <si>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</si>
  <si>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</si>
  <si>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</si>
  <si>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</si>
  <si>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</si>
  <si>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</si>
  <si>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</si>
  <si>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</si>
  <si>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</si>
  <si>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</si>
  <si>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</si>
  <si>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</si>
  <si>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</si>
  <si>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</si>
  <si>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</si>
  <si>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</si>
  <si>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</si>
  <si>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</si>
  <si>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</si>
  <si>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</si>
  <si>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</si>
  <si>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</si>
  <si>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</si>
  <si>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</si>
  <si>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</si>
  <si>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</si>
  <si>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</si>
  <si>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</si>
  <si>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</si>
  <si>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</si>
  <si>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</si>
  <si>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</si>
  <si>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</si>
  <si>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</si>
  <si>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</si>
  <si>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</si>
  <si>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</si>
  <si>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</si>
  <si>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</si>
  <si>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</si>
  <si>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</si>
  <si>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</si>
  <si>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</si>
  <si>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</si>
  <si>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</si>
  <si>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</si>
  <si>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</si>
  <si>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</si>
  <si>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</si>
  <si>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</si>
  <si>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</si>
  <si>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</si>
  <si>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</si>
  <si>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</si>
  <si>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</si>
  <si>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</si>
  <si>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</si>
  <si>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</si>
  <si>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</si>
  <si>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</si>
  <si>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</si>
  <si>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</si>
  <si>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</si>
  <si>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</si>
  <si>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</si>
  <si>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</si>
  <si>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</si>
  <si>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</si>
  <si>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</si>
  <si>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</si>
  <si>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</si>
  <si>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</si>
  <si>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</si>
  <si>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</si>
  <si>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</si>
  <si>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</si>
  <si>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</si>
  <si>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</si>
  <si>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</si>
  <si>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</si>
  <si>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</si>
  <si>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</si>
  <si>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</si>
  <si>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</si>
  <si>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</si>
  <si>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</si>
  <si>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</si>
  <si>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</si>
  <si>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</si>
  <si>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</si>
  <si>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</si>
  <si>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</si>
  <si>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</si>
  <si>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</si>
  <si>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</si>
  <si>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</si>
  <si>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</si>
  <si>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</si>
  <si>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</si>
  <si>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</si>
  <si>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</si>
  <si>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</si>
  <si>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</si>
  <si>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</si>
  <si>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</si>
  <si>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</si>
  <si>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</si>
  <si>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</si>
  <si>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</si>
  <si>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</si>
  <si>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</si>
  <si>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</si>
  <si>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</si>
  <si>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</si>
  <si>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</si>
  <si>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</si>
  <si>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</si>
  <si>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</si>
  <si>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</si>
  <si>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</si>
  <si>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</si>
  <si>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</si>
  <si>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</si>
  <si>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</si>
  <si>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</si>
  <si>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</si>
  <si>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</si>
  <si>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</si>
  <si>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</si>
  <si>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</si>
  <si>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</si>
  <si>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</si>
  <si>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</si>
  <si>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</si>
  <si>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</si>
  <si>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</si>
  <si>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</si>
  <si>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</si>
  <si>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</si>
  <si>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</si>
  <si>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</si>
  <si>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</si>
  <si>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</si>
  <si>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</si>
  <si>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</si>
  <si>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</si>
  <si>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</si>
  <si>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</si>
  <si>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</si>
  <si>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</si>
  <si>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</si>
  <si>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</si>
  <si>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</si>
  <si>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</si>
  <si>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</si>
  <si>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</si>
  <si>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</si>
  <si>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</si>
  <si>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</si>
  <si>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</si>
  <si>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</si>
  <si>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</si>
  <si>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</si>
  <si>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</si>
  <si>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</si>
  <si>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</si>
  <si>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</si>
  <si>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</si>
  <si>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</si>
  <si>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</si>
  <si>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</si>
  <si>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</si>
  <si>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</si>
  <si>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</si>
  <si>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</si>
  <si>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</si>
  <si>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</si>
  <si>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</si>
  <si>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</si>
  <si>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</si>
  <si>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</si>
  <si>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</si>
  <si>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</si>
  <si>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</si>
  <si>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</si>
  <si>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</si>
  <si>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</si>
  <si>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</si>
  <si>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</si>
  <si>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</si>
  <si>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</si>
  <si>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</si>
  <si>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</si>
  <si>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</si>
  <si>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</si>
  <si>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</si>
  <si>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</si>
  <si>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</si>
  <si>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</si>
  <si>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</si>
  <si>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</si>
  <si>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</si>
  <si>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</si>
  <si>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</si>
  <si>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</si>
  <si>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</si>
  <si>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</si>
  <si>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</si>
  <si>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</si>
  <si>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</si>
  <si>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</si>
  <si>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</si>
  <si>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</si>
  <si>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</si>
  <si>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</si>
  <si>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</si>
  <si>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</si>
  <si>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</si>
  <si>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</si>
  <si>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</si>
  <si>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</si>
  <si>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</si>
  <si>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</si>
  <si>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</si>
  <si>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</si>
  <si>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</si>
  <si>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</si>
  <si>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</si>
  <si>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</si>
  <si>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</si>
  <si>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</si>
  <si>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</si>
  <si>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</si>
  <si>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</si>
  <si>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</si>
  <si>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</si>
  <si>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</si>
  <si>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</si>
  <si>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</si>
  <si>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</si>
  <si>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</si>
  <si>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</si>
  <si>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</si>
  <si>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</si>
  <si>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</si>
  <si>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</si>
  <si>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</si>
  <si>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</si>
  <si>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</si>
  <si>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</si>
  <si>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</si>
  <si>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</si>
  <si>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</si>
  <si>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</si>
  <si>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</si>
  <si>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</si>
  <si>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</si>
  <si>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</si>
  <si>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</si>
  <si>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</si>
  <si>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</si>
  <si>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</si>
  <si>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</si>
  <si>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</si>
  <si>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</si>
  <si>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</si>
  <si>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</si>
  <si>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</si>
  <si>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</si>
  <si>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</si>
  <si>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</si>
  <si>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</si>
  <si>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</si>
  <si>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</si>
  <si>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</si>
  <si>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</si>
  <si>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</si>
  <si>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</si>
  <si>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</si>
  <si>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</si>
  <si>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</si>
  <si>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</si>
  <si>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</si>
  <si>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</si>
  <si>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</si>
  <si>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</si>
  <si>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</si>
  <si>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</si>
  <si>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</si>
  <si>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</si>
  <si>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</si>
  <si>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</si>
  <si>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</si>
  <si>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</si>
  <si>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</si>
  <si>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</si>
  <si>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</si>
  <si>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</si>
  <si>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</si>
  <si>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</si>
  <si>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</si>
  <si>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</si>
  <si>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</si>
  <si>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</si>
  <si>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</si>
  <si>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</si>
  <si>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</si>
  <si>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</si>
  <si>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</si>
  <si>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</si>
  <si>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</si>
  <si>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</si>
  <si>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</si>
  <si>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</si>
  <si>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</si>
  <si>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</si>
  <si>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</si>
  <si>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</si>
  <si>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</si>
  <si>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</si>
  <si>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</si>
  <si>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</si>
  <si>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</si>
  <si>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</si>
  <si>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</si>
  <si>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</si>
  <si>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</si>
  <si>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</si>
  <si>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</si>
  <si>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</si>
  <si>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</si>
  <si>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</si>
  <si>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</si>
  <si>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</si>
  <si>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</si>
  <si>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</si>
  <si>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</si>
  <si>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</si>
  <si>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</si>
  <si>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</si>
  <si>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</si>
  <si>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</si>
  <si>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</si>
  <si>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</si>
  <si>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</si>
  <si>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</si>
  <si>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</si>
  <si>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</si>
  <si>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</si>
  <si>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</si>
  <si>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</si>
  <si>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</si>
  <si>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</si>
  <si>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</si>
  <si>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</si>
  <si>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</si>
  <si>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</si>
  <si>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</si>
  <si>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</si>
  <si>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</si>
  <si>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</si>
  <si>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</si>
  <si>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</si>
  <si>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</si>
  <si>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</si>
  <si>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</si>
  <si>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</si>
  <si>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</si>
  <si>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</si>
  <si>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</si>
  <si>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</si>
  <si>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</si>
  <si>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</si>
  <si>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</si>
  <si>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</si>
  <si>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</si>
  <si>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</si>
  <si>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</si>
  <si>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</si>
  <si>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</si>
  <si>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</si>
  <si>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</si>
  <si>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</si>
  <si>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</si>
  <si>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</si>
  <si>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</si>
  <si>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</si>
  <si>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</si>
  <si>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</si>
  <si>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</si>
  <si>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</si>
  <si>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</si>
  <si>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</si>
  <si>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</si>
  <si>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</si>
  <si>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</si>
  <si>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</si>
  <si>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</si>
  <si>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</si>
  <si>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</si>
  <si>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</si>
  <si>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</si>
  <si>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</si>
  <si>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</si>
  <si>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</si>
  <si>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</si>
  <si>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</si>
  <si>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</si>
  <si>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</si>
  <si>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</si>
  <si>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</si>
  <si>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</si>
  <si>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</si>
  <si>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</si>
  <si>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</si>
  <si>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</si>
  <si>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</si>
  <si>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</si>
  <si>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</si>
  <si>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</si>
  <si>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</si>
  <si>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</si>
  <si>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</si>
  <si>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</si>
  <si>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</si>
  <si>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</si>
  <si>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</si>
  <si>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</si>
  <si>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</si>
  <si>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</si>
  <si>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</si>
  <si>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</si>
  <si>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</si>
  <si>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</si>
  <si>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</si>
  <si>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</si>
  <si>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</si>
  <si>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</si>
  <si>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</si>
  <si>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</si>
  <si>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</si>
  <si>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</si>
  <si>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</si>
  <si>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</si>
  <si>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</si>
  <si>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</si>
  <si>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</si>
  <si>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</si>
  <si>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</si>
  <si>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</si>
  <si>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</si>
  <si>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</si>
  <si>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</si>
  <si>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</si>
  <si>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</si>
  <si>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</si>
  <si>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</si>
  <si>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</si>
  <si>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</si>
  <si>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</si>
  <si>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</si>
  <si>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</si>
  <si>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</si>
  <si>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</si>
  <si>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</si>
  <si>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</si>
  <si>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</si>
  <si>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</si>
  <si>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</si>
  <si>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</si>
  <si>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</si>
  <si>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</si>
  <si>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</si>
  <si>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</si>
  <si>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</si>
  <si>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</si>
  <si>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</si>
  <si>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</si>
  <si>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</si>
  <si>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</si>
  <si>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</si>
  <si>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</si>
  <si>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</si>
  <si>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</si>
  <si>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</si>
  <si>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</si>
  <si>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</si>
  <si>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</si>
  <si>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</si>
  <si>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</si>
  <si>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</si>
  <si>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</si>
  <si>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</si>
  <si>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</si>
  <si>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</si>
  <si>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</si>
  <si>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</si>
  <si>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</si>
  <si>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</si>
  <si>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</si>
  <si>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</si>
  <si>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</si>
  <si>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</si>
  <si>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</si>
  <si>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</si>
  <si>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</si>
  <si>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</si>
  <si>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</si>
  <si>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</si>
  <si>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</si>
  <si>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</si>
  <si>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</si>
  <si>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</si>
  <si>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</si>
  <si>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</si>
  <si>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</si>
  <si>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</si>
  <si>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</si>
  <si>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</si>
  <si>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</si>
  <si>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</si>
  <si>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</si>
  <si>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</si>
  <si>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</si>
  <si>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</si>
  <si>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</si>
  <si>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</si>
  <si>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</si>
  <si>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</si>
  <si>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</si>
  <si>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</si>
  <si>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</si>
  <si>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</si>
  <si>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</si>
  <si>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</si>
  <si>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</si>
  <si>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</si>
  <si>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</si>
  <si>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</si>
  <si>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</si>
  <si>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</si>
  <si>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</si>
  <si>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</si>
  <si>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</si>
  <si>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</si>
  <si>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</si>
  <si>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</si>
  <si>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</si>
  <si>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</si>
  <si>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</si>
  <si>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</si>
  <si>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</si>
  <si>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</si>
  <si>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</si>
  <si>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</si>
  <si>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</si>
  <si>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</si>
  <si>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</si>
  <si>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</si>
  <si>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</si>
  <si>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</si>
  <si>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</si>
  <si>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</si>
  <si>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</si>
  <si>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</si>
  <si>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</si>
  <si>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</si>
  <si>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</si>
  <si>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</si>
  <si>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</si>
  <si>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</si>
  <si>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</si>
  <si>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</si>
  <si>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</si>
  <si>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</si>
  <si>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</si>
  <si>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</si>
  <si>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</si>
  <si>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</si>
  <si>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</si>
  <si>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</si>
  <si>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</si>
  <si>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</si>
  <si>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</si>
  <si>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</si>
  <si>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</si>
  <si>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</si>
  <si>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</si>
  <si>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</si>
  <si>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</si>
  <si>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</si>
  <si>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</si>
  <si>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</si>
  <si>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</si>
  <si>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</si>
  <si>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</si>
  <si>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</si>
  <si>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</si>
  <si>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</si>
  <si>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</si>
  <si>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</si>
  <si>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</si>
  <si>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</si>
  <si>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</si>
  <si>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</si>
  <si>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</si>
  <si>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</si>
  <si>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</si>
  <si>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</si>
  <si>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</si>
  <si>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</si>
  <si>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</si>
  <si>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</si>
  <si>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</si>
  <si>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</si>
  <si>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</si>
  <si>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</si>
  <si>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</si>
  <si>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</si>
  <si>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</si>
  <si>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</si>
  <si>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</si>
  <si>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</si>
  <si>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</si>
  <si>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</si>
  <si>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</si>
  <si>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</si>
  <si>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</si>
  <si>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</si>
  <si>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</si>
  <si>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</si>
  <si>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</si>
  <si>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</si>
  <si>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</si>
  <si>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</si>
  <si>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</si>
  <si>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</si>
  <si>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</si>
  <si>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</si>
  <si>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</si>
  <si>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</si>
  <si>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</si>
  <si>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</si>
  <si>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</si>
  <si>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</si>
  <si>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</si>
  <si>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</si>
  <si>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</si>
  <si>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</si>
  <si>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</si>
  <si>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</si>
  <si>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</si>
  <si>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</si>
  <si>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</si>
  <si>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</si>
  <si>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</si>
  <si>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</si>
  <si>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</si>
  <si>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</si>
  <si>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</si>
  <si>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</si>
  <si>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</si>
  <si>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</si>
  <si>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</si>
  <si>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</si>
  <si>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</si>
  <si>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</si>
  <si>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</si>
  <si>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</si>
  <si>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</si>
  <si>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</si>
  <si>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</si>
  <si>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</si>
  <si>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</si>
  <si>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</si>
  <si>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</si>
  <si>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</si>
  <si>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</si>
  <si>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</si>
  <si>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</si>
  <si>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</si>
  <si>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</si>
  <si>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</si>
  <si>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</si>
  <si>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</si>
  <si>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</si>
  <si>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</si>
  <si>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</si>
  <si>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</si>
  <si>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</si>
  <si>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</si>
  <si>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</si>
  <si>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</si>
  <si>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</si>
  <si>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</si>
  <si>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</si>
  <si>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</si>
  <si>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</si>
  <si>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</si>
  <si>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</si>
  <si>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</si>
  <si>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</si>
  <si>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</si>
  <si>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</si>
  <si>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</si>
  <si>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</si>
  <si>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</si>
  <si>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</si>
  <si>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</si>
  <si>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</si>
  <si>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</si>
  <si>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</si>
  <si>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</si>
  <si>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</si>
  <si>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</si>
  <si>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</si>
  <si>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</si>
  <si>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</si>
  <si>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</si>
  <si>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</si>
  <si>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</si>
  <si>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</si>
  <si>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</si>
  <si>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</si>
  <si>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</si>
  <si>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</si>
  <si>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</si>
  <si>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</si>
  <si>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</si>
  <si>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</si>
  <si>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</si>
  <si>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</si>
  <si>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</si>
  <si>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</si>
  <si>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</si>
  <si>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</si>
  <si>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</si>
  <si>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</si>
  <si>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</si>
  <si>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</si>
  <si>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</si>
  <si>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</si>
  <si>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</si>
  <si>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</si>
  <si>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</si>
  <si>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</si>
  <si>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</si>
  <si>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</si>
  <si>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</si>
  <si>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</si>
  <si>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</si>
  <si>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</si>
  <si>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</si>
  <si>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</si>
  <si>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</si>
  <si>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</si>
  <si>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</si>
  <si>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</si>
  <si>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</si>
  <si>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</si>
  <si>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</si>
  <si>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</si>
  <si>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</si>
  <si>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</si>
  <si>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</si>
  <si>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</si>
  <si>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</si>
  <si>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</si>
  <si>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</si>
  <si>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</si>
  <si>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</si>
  <si>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</si>
  <si>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</si>
  <si>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</si>
  <si>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</si>
  <si>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</si>
  <si>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</si>
  <si>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</si>
  <si>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</si>
  <si>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</si>
  <si>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</si>
  <si>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</si>
  <si>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</si>
  <si>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</si>
  <si>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</si>
  <si>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</si>
  <si>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</si>
  <si>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</si>
  <si>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</si>
  <si>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</si>
  <si>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</si>
  <si>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</si>
  <si>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</si>
  <si>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</si>
  <si>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</si>
  <si>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</si>
  <si>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</si>
  <si>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</si>
  <si>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</si>
  <si>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</si>
  <si>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</si>
  <si>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</si>
  <si>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</si>
  <si>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</si>
  <si>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</si>
  <si>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</si>
  <si>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</si>
  <si>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</si>
  <si>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</si>
  <si>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</si>
  <si>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</si>
  <si>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</si>
  <si>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</si>
  <si>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</si>
  <si>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</si>
  <si>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</si>
  <si>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</si>
  <si>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</si>
  <si>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</si>
  <si>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</si>
  <si>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</si>
  <si>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</si>
  <si>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</si>
  <si>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</si>
  <si>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</si>
  <si>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</si>
  <si>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</si>
  <si>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</si>
  <si>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</si>
  <si>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</si>
  <si>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</si>
  <si>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</si>
  <si>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</si>
  <si>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</si>
  <si>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</si>
  <si>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</si>
  <si>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</si>
  <si>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</si>
  <si>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</si>
  <si>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</si>
  <si>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</si>
  <si>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</si>
  <si>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</si>
  <si>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</si>
  <si>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</si>
  <si>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</si>
  <si>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</si>
  <si>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</si>
  <si>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</si>
  <si>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</si>
  <si>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</si>
  <si>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</si>
  <si>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</si>
  <si>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</si>
  <si>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</si>
  <si>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</si>
  <si>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</si>
  <si>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</si>
  <si>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</si>
  <si>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</si>
  <si>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</si>
  <si>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</si>
  <si>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</si>
  <si>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</si>
  <si>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</si>
  <si>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</si>
  <si>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</si>
  <si>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</si>
  <si>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</si>
  <si>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</si>
  <si>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</si>
  <si>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</si>
  <si>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</si>
  <si>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</si>
  <si>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</si>
  <si>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</si>
  <si>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</si>
  <si>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</si>
  <si>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</si>
  <si>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</si>
  <si>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</si>
  <si>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</si>
  <si>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</si>
  <si>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</si>
  <si>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</si>
  <si>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</si>
  <si>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</si>
  <si>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</si>
  <si>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</si>
  <si>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</si>
  <si>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</si>
  <si>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</si>
  <si>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</si>
  <si>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</si>
  <si>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</si>
  <si>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</si>
  <si>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</si>
  <si>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</si>
  <si>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</si>
  <si>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</si>
  <si>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</si>
  <si>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</si>
  <si>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</si>
  <si>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</si>
  <si>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</si>
  <si>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</si>
  <si>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</si>
  <si>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</si>
  <si>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</si>
  <si>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</si>
  <si>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</si>
  <si>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</si>
  <si>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</si>
  <si>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</si>
  <si>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</si>
  <si>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</si>
  <si>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</si>
  <si>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</si>
  <si>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</si>
  <si>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</si>
  <si>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</si>
  <si>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</si>
  <si>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</si>
  <si>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</si>
  <si>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</si>
  <si>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</si>
  <si>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</si>
  <si>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</si>
  <si>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</si>
  <si>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</si>
  <si>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</si>
  <si>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</si>
  <si>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</si>
  <si>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</si>
  <si>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</si>
  <si>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</si>
  <si>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</si>
  <si>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</si>
  <si>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</si>
  <si>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</si>
  <si>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</si>
  <si>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</si>
  <si>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</si>
  <si>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</si>
  <si>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</si>
  <si>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</si>
  <si>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</si>
  <si>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</si>
  <si>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</si>
  <si>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</si>
  <si>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</si>
  <si>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</si>
  <si>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</si>
  <si>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</si>
  <si>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</si>
  <si>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</si>
  <si>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</si>
  <si>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</si>
  <si>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</si>
  <si>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</si>
  <si>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</si>
  <si>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</si>
  <si>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</si>
  <si>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</si>
  <si>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</si>
  <si>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</si>
  <si>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</si>
  <si>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</si>
  <si>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</si>
  <si>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</si>
  <si>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</si>
  <si>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</si>
  <si>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</si>
  <si>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</si>
  <si>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</si>
  <si>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</si>
  <si>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</si>
  <si>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</si>
  <si>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</si>
  <si>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</si>
  <si>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</si>
  <si>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</si>
  <si>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</si>
  <si>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</si>
  <si>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</si>
  <si>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</si>
  <si>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</si>
  <si>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</si>
  <si>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</si>
  <si>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</si>
  <si>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</si>
  <si>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</si>
  <si>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</si>
  <si>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</si>
  <si>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</si>
  <si>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</si>
  <si>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</si>
  <si>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</si>
  <si>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</si>
  <si>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</si>
  <si>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</si>
  <si>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</si>
  <si>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</si>
  <si>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</si>
  <si>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</si>
  <si>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</si>
  <si>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</si>
  <si>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</si>
  <si>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</si>
  <si>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</si>
  <si>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</si>
  <si>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</si>
  <si>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</si>
  <si>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</si>
  <si>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</si>
  <si>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</si>
  <si>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</si>
  <si>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</si>
  <si>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</si>
  <si>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</si>
  <si>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</si>
  <si>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</si>
  <si>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</si>
  <si>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</si>
  <si>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</si>
  <si>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</si>
  <si>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</si>
  <si>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</si>
  <si>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</si>
  <si>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</si>
  <si>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</si>
  <si>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</si>
  <si>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</si>
  <si>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</si>
  <si>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</si>
  <si>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</si>
  <si>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</si>
  <si>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</si>
  <si>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</si>
  <si>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</si>
  <si>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</si>
  <si>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</si>
  <si>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</si>
  <si>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</si>
  <si>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</si>
  <si>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</si>
  <si>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</si>
  <si>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</si>
  <si>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</si>
  <si>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</si>
  <si>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</si>
  <si>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</si>
  <si>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</si>
  <si>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</si>
  <si>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</si>
  <si>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</si>
  <si>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</si>
  <si>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</si>
  <si>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</si>
  <si>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</si>
  <si>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</si>
  <si>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</si>
  <si>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</si>
  <si>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</si>
  <si>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</si>
  <si>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</si>
  <si>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</si>
  <si>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</si>
  <si>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</si>
  <si>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</si>
  <si>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</si>
  <si>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</si>
  <si>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</si>
  <si>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</si>
  <si>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</si>
  <si>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</si>
  <si>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</si>
  <si>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</si>
  <si>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</si>
  <si>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</si>
  <si>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</si>
  <si>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</si>
  <si>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</si>
  <si>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</si>
  <si>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</si>
  <si>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</si>
  <si>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</si>
  <si>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</si>
  <si>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</si>
  <si>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</si>
  <si>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</si>
  <si>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</si>
  <si>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</si>
  <si>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</si>
  <si>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</si>
  <si>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</si>
  <si>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</si>
  <si>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</si>
  <si>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</si>
  <si>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</si>
  <si>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</si>
  <si>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</si>
  <si>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</si>
  <si>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</si>
  <si>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</si>
  <si>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</si>
  <si>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</si>
  <si>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</si>
  <si>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</si>
  <si>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</si>
  <si>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</si>
  <si>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</si>
  <si>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</si>
  <si>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</si>
  <si>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</si>
  <si>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</si>
  <si>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</si>
  <si>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</si>
  <si>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</si>
  <si>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</si>
  <si>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</si>
  <si>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</si>
  <si>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</si>
  <si>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</si>
  <si>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</si>
  <si>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</si>
  <si>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</si>
  <si>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</si>
  <si>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</si>
  <si>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</si>
  <si>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</si>
  <si>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</si>
  <si>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</si>
  <si>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</si>
  <si>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</si>
  <si>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</si>
  <si>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</si>
  <si>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</si>
  <si>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</si>
  <si>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</si>
  <si>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</si>
  <si>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</si>
  <si>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</si>
  <si>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</si>
  <si>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</si>
  <si>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</si>
  <si>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</si>
  <si>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</si>
  <si>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</si>
  <si>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</si>
  <si>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</si>
  <si>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</si>
  <si>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</si>
  <si>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</si>
  <si>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</si>
  <si>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</si>
  <si>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</si>
  <si>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</si>
  <si>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</si>
  <si>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</si>
  <si>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</si>
  <si>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</si>
  <si>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</si>
  <si>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</si>
  <si>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</si>
  <si>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</si>
  <si>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</si>
  <si>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</si>
  <si>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</si>
  <si>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</si>
  <si>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</si>
  <si>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</si>
  <si>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</si>
  <si>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</si>
  <si>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</si>
  <si>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</si>
  <si>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</si>
  <si>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</si>
  <si>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</si>
  <si>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</si>
  <si>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</si>
  <si>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</si>
  <si>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</si>
  <si>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</si>
  <si>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</si>
  <si>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</si>
  <si>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</si>
  <si>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</si>
  <si>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</si>
  <si>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</si>
  <si>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</si>
  <si>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</si>
  <si>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</si>
  <si>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</si>
  <si>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</si>
  <si>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</si>
  <si>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</si>
  <si>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</si>
  <si>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</si>
  <si>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</si>
  <si>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</si>
  <si>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</si>
  <si>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</si>
  <si>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</si>
  <si>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</si>
  <si>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</si>
  <si>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</si>
  <si>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</si>
  <si>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</si>
  <si>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</si>
  <si>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</si>
  <si>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</si>
  <si>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</si>
  <si>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</si>
  <si>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</si>
  <si>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</si>
  <si>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</si>
  <si>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</si>
  <si>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</si>
  <si>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</si>
  <si>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</si>
  <si>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</si>
  <si>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</si>
  <si>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</si>
  <si>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</si>
  <si>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</si>
  <si>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</si>
  <si>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</si>
  <si>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</si>
  <si>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</si>
  <si>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</si>
  <si>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</si>
  <si>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</si>
  <si>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</si>
  <si>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</si>
  <si>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</si>
  <si>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</si>
  <si>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</si>
  <si>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</si>
  <si>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</si>
  <si>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</si>
  <si>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</si>
  <si>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</si>
  <si>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</si>
  <si>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</si>
  <si>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</si>
  <si>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</si>
  <si>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</si>
  <si>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</si>
  <si>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</si>
  <si>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</si>
  <si>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</si>
  <si>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</si>
  <si>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</si>
  <si>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</si>
  <si>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</si>
  <si>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</si>
  <si>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</si>
  <si>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</si>
  <si>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</si>
  <si>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</si>
  <si>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</si>
  <si>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</si>
  <si>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</si>
  <si>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</si>
  <si>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</si>
  <si>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</si>
  <si>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</si>
  <si>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</si>
  <si>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</si>
  <si>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</si>
  <si>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</si>
  <si>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</si>
  <si>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</si>
  <si>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</si>
  <si>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</si>
  <si>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</si>
  <si>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</si>
  <si>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</si>
  <si>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</si>
  <si>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</si>
  <si>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</si>
  <si>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</si>
  <si>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</si>
  <si>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</si>
  <si>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</si>
  <si>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</si>
  <si>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</si>
  <si>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</si>
  <si>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</si>
  <si>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</si>
  <si>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</si>
  <si>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</si>
  <si>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</si>
  <si>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</si>
  <si>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</si>
  <si>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</si>
  <si>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</si>
  <si>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</si>
  <si>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</si>
  <si>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</si>
  <si>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</si>
  <si>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</si>
  <si>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</si>
  <si>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</si>
  <si>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</si>
  <si>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</si>
  <si>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</si>
  <si>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</si>
  <si>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</si>
  <si>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</si>
  <si>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</si>
  <si>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</si>
  <si>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</si>
  <si>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</si>
  <si>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</si>
  <si>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</si>
  <si>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</si>
  <si>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</si>
  <si>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</si>
  <si>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</si>
  <si>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</si>
  <si>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</si>
  <si>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</si>
  <si>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</si>
  <si>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</si>
  <si>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</si>
  <si>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</si>
  <si>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</si>
  <si>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</si>
  <si>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</si>
  <si>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</si>
  <si>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</si>
  <si>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</si>
  <si>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</si>
  <si>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</si>
  <si>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</si>
  <si>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</si>
  <si>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</si>
  <si>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</si>
  <si>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</si>
  <si>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</si>
  <si>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</si>
  <si>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</si>
  <si>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</si>
  <si>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</si>
  <si>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</si>
  <si>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</si>
  <si>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</si>
  <si>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</si>
  <si>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</si>
  <si>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</si>
  <si>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</si>
  <si>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</si>
  <si>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</si>
  <si>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</si>
  <si>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</si>
  <si>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</si>
  <si>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</si>
  <si>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</si>
  <si>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</si>
  <si>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</si>
  <si>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</si>
  <si>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</si>
  <si>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</si>
  <si>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</si>
  <si>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</si>
  <si>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</si>
  <si>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</si>
  <si>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</si>
  <si>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</si>
  <si>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</si>
  <si>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</si>
  <si>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</si>
  <si>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</si>
  <si>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</si>
  <si>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</si>
  <si>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</si>
  <si>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</si>
  <si>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</si>
  <si>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</si>
  <si>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</si>
  <si>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</si>
  <si>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</si>
  <si>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</si>
  <si>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</si>
  <si>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</si>
  <si>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</si>
  <si>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</si>
  <si>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</si>
  <si>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</si>
  <si>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</si>
  <si>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</si>
  <si>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</si>
  <si>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</si>
  <si>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</si>
  <si>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</si>
  <si>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</si>
  <si>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</si>
  <si>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</si>
  <si>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</si>
  <si>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</si>
  <si>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</si>
  <si>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</si>
  <si>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</si>
  <si>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</si>
  <si>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</si>
  <si>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</si>
  <si>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</si>
  <si>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</si>
  <si>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</si>
  <si>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</si>
  <si>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</si>
  <si>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</si>
  <si>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</si>
  <si>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</si>
  <si>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</si>
  <si>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</si>
  <si>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</si>
  <si>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</si>
  <si>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</si>
  <si>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</si>
  <si>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</si>
  <si>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</si>
  <si>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</si>
  <si>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</si>
  <si>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</si>
  <si>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</si>
  <si>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</si>
  <si>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</si>
  <si>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</si>
  <si>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</si>
  <si>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</si>
  <si>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</si>
  <si>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</si>
  <si>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</si>
  <si>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</si>
  <si>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</si>
  <si>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</si>
  <si>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</si>
  <si>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</si>
  <si>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</si>
  <si>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</si>
  <si>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</si>
  <si>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</si>
  <si>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</si>
  <si>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</si>
  <si>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</si>
  <si>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</si>
  <si>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</si>
  <si>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</si>
  <si>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</si>
  <si>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</si>
  <si>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</si>
  <si>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</si>
  <si>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</si>
  <si>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</si>
  <si>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</si>
  <si>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</si>
  <si>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</si>
  <si>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</si>
  <si>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</si>
  <si>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</si>
  <si>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</si>
  <si>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</si>
  <si>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</si>
  <si>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</si>
  <si>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</si>
  <si>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</si>
  <si>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</si>
  <si>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</si>
  <si>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</si>
  <si>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</si>
  <si>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</si>
  <si>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</si>
  <si>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</si>
  <si>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</si>
  <si>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</si>
  <si>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</si>
  <si>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</si>
  <si>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</si>
  <si>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</si>
  <si>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</si>
  <si>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</si>
  <si>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</si>
  <si>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</si>
  <si>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</si>
  <si>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</si>
  <si>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</si>
  <si>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</si>
  <si>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</si>
  <si>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</si>
  <si>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</si>
  <si>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</si>
  <si>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</si>
  <si>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</si>
  <si>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</si>
  <si>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</si>
  <si>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</si>
  <si>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</si>
  <si>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</si>
  <si>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</si>
  <si>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</si>
  <si>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</si>
  <si>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</si>
  <si>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</si>
  <si>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</si>
  <si>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</si>
  <si>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</si>
  <si>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</si>
  <si>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</si>
  <si>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</si>
  <si>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</si>
  <si>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</si>
  <si>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</si>
  <si>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</si>
  <si>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</si>
  <si>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</si>
  <si>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</si>
  <si>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</si>
  <si>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</si>
  <si>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</si>
  <si>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</si>
  <si>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</si>
  <si>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</si>
  <si>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</si>
  <si>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</si>
  <si>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</si>
  <si>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</si>
  <si>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</si>
  <si>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</si>
  <si>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</si>
  <si>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</si>
  <si>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</si>
  <si>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</si>
  <si>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</si>
  <si>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</si>
  <si>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</si>
  <si>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</si>
  <si>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</si>
  <si>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</si>
  <si>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</si>
  <si>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</si>
  <si>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</si>
  <si>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</si>
  <si>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</si>
  <si>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</si>
  <si>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</si>
  <si>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</si>
  <si>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</si>
  <si>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</si>
  <si>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</si>
  <si>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</si>
  <si>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</si>
  <si>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</si>
  <si>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</si>
  <si>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</si>
  <si>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</si>
  <si>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</si>
  <si>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</si>
  <si>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</si>
  <si>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</si>
  <si>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</si>
  <si>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</si>
  <si>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</si>
  <si>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</si>
  <si>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</si>
  <si>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</si>
  <si>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</si>
  <si>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</si>
  <si>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</si>
  <si>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</si>
  <si>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</si>
  <si>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</si>
  <si>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</si>
  <si>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</si>
  <si>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</si>
  <si>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</si>
  <si>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</si>
  <si>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</si>
  <si>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</si>
  <si>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</si>
  <si>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</si>
  <si>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</si>
  <si>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</si>
  <si>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</si>
  <si>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</si>
  <si>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</si>
  <si>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</si>
  <si>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</si>
  <si>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</si>
  <si>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</si>
  <si>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</si>
  <si>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</si>
  <si>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</si>
  <si>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</si>
  <si>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</si>
  <si>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</si>
  <si>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</si>
  <si>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</si>
  <si>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</si>
  <si>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</si>
  <si>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</si>
  <si>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</si>
  <si>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</si>
  <si>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</si>
  <si>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</si>
  <si>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</si>
  <si>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</si>
  <si>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</si>
  <si>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</si>
  <si>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</si>
  <si>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</si>
  <si>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</si>
  <si>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</si>
  <si>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</si>
  <si>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</si>
  <si>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</si>
  <si>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</si>
  <si>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</si>
  <si>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</si>
  <si>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</si>
  <si>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</si>
  <si>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</si>
  <si>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</si>
  <si>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</si>
  <si>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</si>
  <si>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</si>
  <si>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</si>
  <si>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</si>
  <si>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</si>
  <si>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</si>
  <si>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</si>
  <si>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</si>
  <si>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</si>
  <si>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</si>
  <si>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</si>
  <si>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</si>
  <si>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</si>
  <si>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</si>
  <si>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</si>
  <si>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</si>
  <si>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</si>
  <si>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</si>
  <si>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</si>
  <si>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</si>
  <si>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</si>
  <si>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</si>
  <si>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</si>
  <si>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</si>
  <si>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</si>
  <si>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</si>
  <si>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</si>
  <si>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</si>
  <si>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</si>
  <si>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</si>
  <si>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</si>
  <si>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</si>
  <si>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</si>
  <si>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</si>
  <si>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</si>
  <si>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</si>
  <si>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</si>
  <si>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</si>
  <si>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</si>
  <si>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</si>
  <si>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</si>
  <si>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</si>
  <si>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</si>
  <si>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</si>
  <si>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</si>
  <si>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</si>
  <si>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</si>
  <si>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</si>
  <si>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</si>
  <si>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</si>
  <si>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</si>
  <si>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</si>
  <si>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</si>
  <si>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</si>
  <si>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</si>
  <si>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</si>
  <si>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</si>
  <si>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</si>
  <si>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</si>
  <si>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</si>
  <si>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</si>
  <si>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</si>
  <si>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</si>
  <si>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</si>
  <si>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</si>
  <si>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</si>
  <si>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</si>
  <si>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</si>
  <si>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</si>
  <si>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</si>
  <si>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</si>
  <si>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</si>
  <si>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</si>
  <si>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</si>
  <si>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</si>
  <si>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</si>
  <si>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</si>
  <si>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</si>
  <si>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</si>
  <si>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</si>
  <si>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</si>
  <si>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</si>
  <si>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</si>
  <si>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</si>
  <si>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</si>
  <si>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</si>
  <si>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</si>
  <si>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</si>
  <si>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</si>
  <si>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</si>
  <si>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</si>
  <si>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</si>
  <si>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</si>
  <si>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</si>
  <si>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</si>
  <si>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</si>
  <si>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</si>
  <si>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</si>
  <si>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</si>
  <si>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</si>
  <si>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</si>
  <si>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</si>
  <si>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</si>
  <si>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</si>
  <si>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</si>
  <si>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</si>
  <si>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</si>
  <si>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</si>
  <si>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</si>
  <si>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</si>
  <si>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</si>
  <si>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</si>
  <si>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</si>
  <si>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</si>
  <si>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</si>
  <si>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</si>
  <si>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</si>
  <si>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</si>
  <si>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</si>
  <si>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</si>
  <si>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</si>
  <si>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</si>
  <si>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</si>
  <si>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</si>
  <si>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</si>
  <si>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</si>
  <si>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</si>
  <si>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</si>
  <si>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</si>
  <si>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</si>
  <si>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</si>
  <si>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</si>
  <si>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</si>
  <si>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</si>
  <si>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</si>
  <si>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</si>
  <si>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</si>
  <si>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</si>
  <si>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</si>
  <si>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</si>
  <si>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</si>
  <si>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</si>
  <si>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</si>
  <si>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</si>
  <si>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</si>
  <si>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</si>
  <si>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</si>
  <si>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</si>
  <si>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</si>
  <si>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</si>
  <si>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</si>
  <si>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</si>
  <si>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</si>
  <si>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</si>
  <si>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</si>
  <si>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</si>
  <si>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</si>
  <si>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</si>
  <si>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</si>
  <si>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</si>
  <si>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</si>
  <si>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</si>
  <si>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</si>
  <si>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</si>
  <si>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</si>
  <si>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</si>
  <si>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</si>
  <si>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</si>
  <si>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</si>
  <si>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</si>
  <si>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</si>
  <si>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</si>
  <si>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</si>
  <si>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</si>
  <si>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</si>
  <si>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</si>
  <si>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</si>
  <si>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</si>
  <si>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</si>
  <si>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</si>
  <si>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</si>
  <si>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</si>
  <si>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</si>
  <si>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</si>
  <si>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</si>
  <si>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</si>
  <si>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</si>
  <si>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</si>
  <si>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</si>
  <si>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</si>
  <si>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</si>
  <si>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</si>
  <si>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</si>
  <si>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</si>
  <si>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</si>
  <si>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</si>
  <si>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</si>
  <si>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</si>
  <si>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</si>
  <si>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</si>
  <si>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</si>
  <si>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</si>
  <si>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</si>
  <si>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</si>
  <si>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</si>
  <si>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</si>
  <si>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</si>
  <si>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</si>
  <si>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</si>
  <si>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</si>
  <si>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</si>
  <si>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</si>
  <si>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</si>
  <si>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</si>
  <si>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</si>
  <si>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</si>
  <si>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</si>
  <si>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</si>
  <si>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</si>
  <si>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</si>
  <si>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</si>
  <si>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</si>
  <si>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</si>
  <si>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</si>
  <si>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</si>
  <si>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</si>
  <si>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</si>
  <si>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</si>
  <si>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</si>
  <si>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</si>
  <si>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</si>
  <si>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</si>
  <si>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</si>
  <si>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</si>
  <si>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</si>
  <si>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</si>
  <si>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</si>
  <si>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</si>
  <si>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</si>
  <si>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</si>
  <si>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</si>
  <si>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</si>
  <si>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</si>
  <si>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</si>
  <si>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</si>
  <si>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</si>
  <si>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</si>
  <si>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</si>
  <si>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</si>
  <si>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</si>
  <si>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</si>
  <si>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</si>
  <si>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</si>
  <si>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</si>
  <si>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</si>
  <si>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</si>
  <si>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</si>
  <si>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</si>
  <si>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</si>
  <si>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</si>
  <si>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</si>
  <si>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</si>
  <si>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</si>
  <si>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</si>
  <si>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</si>
  <si>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</si>
  <si>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</si>
  <si>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</si>
  <si>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</si>
  <si>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</si>
  <si>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</si>
  <si>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</si>
  <si>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</si>
  <si>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</si>
  <si>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</si>
  <si>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</si>
  <si>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</si>
  <si>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</si>
  <si>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</si>
  <si>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</si>
  <si>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</si>
  <si>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</si>
  <si>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</si>
  <si>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</si>
  <si>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</si>
  <si>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</si>
  <si>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</si>
  <si>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</si>
  <si>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</si>
  <si>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</si>
  <si>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</si>
  <si>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</si>
  <si>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</si>
  <si>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</si>
  <si>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</si>
  <si>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</si>
  <si>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</si>
  <si>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</si>
  <si>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</si>
  <si>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</si>
  <si>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</si>
  <si>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</si>
  <si>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</si>
  <si>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</si>
  <si>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</si>
  <si>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</si>
  <si>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</si>
  <si>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</si>
  <si>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</si>
  <si>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</si>
  <si>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</si>
  <si>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</si>
  <si>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</si>
  <si>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</si>
  <si>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</si>
  <si>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</si>
  <si>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</si>
  <si>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</si>
  <si>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</si>
  <si>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</si>
  <si>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</si>
  <si>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</si>
  <si>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</si>
  <si>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</si>
  <si>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</si>
  <si>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</si>
  <si>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</si>
  <si>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</si>
  <si>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</si>
  <si>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</si>
  <si>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</si>
  <si>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</si>
  <si>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</si>
  <si>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</si>
  <si>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</si>
  <si>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</si>
  <si>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</si>
  <si>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</si>
  <si>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</si>
  <si>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</si>
  <si>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</si>
  <si>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</si>
  <si>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</si>
  <si>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</si>
  <si>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</si>
  <si>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</si>
  <si>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</si>
  <si>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</si>
  <si>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</si>
  <si>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</si>
  <si>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</si>
  <si>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</si>
  <si>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</si>
  <si>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</si>
  <si>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</si>
  <si>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</si>
  <si>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</si>
  <si>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</si>
  <si>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</si>
  <si>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</si>
  <si>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</si>
  <si>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</si>
  <si>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</si>
  <si>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</si>
  <si>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</si>
  <si>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</si>
  <si>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</si>
  <si>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</si>
  <si>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</si>
  <si>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</si>
  <si>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</si>
  <si>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</si>
  <si>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</si>
  <si>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</si>
  <si>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</si>
  <si>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</si>
  <si>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</si>
  <si>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</si>
  <si>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</si>
  <si>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</si>
  <si>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</si>
  <si>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</si>
  <si>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</si>
  <si>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</si>
  <si>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</si>
  <si>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</si>
  <si>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</si>
  <si>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</si>
  <si>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</si>
  <si>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</si>
  <si>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</si>
  <si>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</si>
  <si>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</si>
  <si>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</si>
  <si>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</si>
  <si>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</si>
  <si>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</si>
  <si>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</si>
  <si>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</si>
  <si>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</si>
  <si>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</si>
  <si>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</si>
  <si>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</si>
  <si>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</si>
  <si>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</si>
  <si>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</si>
  <si>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</si>
  <si>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</si>
  <si>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</si>
  <si>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</si>
  <si>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</si>
  <si>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</si>
  <si>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</si>
  <si>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</si>
  <si>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</si>
  <si>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</si>
  <si>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</si>
  <si>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</si>
  <si>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</si>
  <si>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</si>
  <si>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</si>
  <si>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</si>
  <si>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</si>
  <si>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</si>
  <si>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</si>
  <si>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</si>
  <si>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</si>
  <si>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</si>
  <si>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</si>
  <si>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</si>
  <si>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</si>
  <si>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</si>
  <si>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</si>
  <si>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</si>
  <si>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</si>
  <si>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</si>
  <si>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</si>
  <si>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</si>
  <si>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</si>
  <si>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</si>
  <si>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</si>
  <si>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</si>
  <si>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</si>
  <si>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</si>
  <si>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</si>
  <si>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</si>
  <si>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</si>
  <si>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</si>
  <si>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</si>
  <si>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</si>
  <si>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</si>
  <si>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</si>
  <si>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</si>
  <si>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</si>
  <si>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</si>
  <si>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</si>
  <si>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</si>
  <si>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</si>
  <si>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</si>
  <si>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</si>
  <si>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</si>
  <si>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</si>
  <si>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</si>
  <si>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</si>
  <si>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</si>
  <si>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</si>
  <si>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</si>
  <si>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</si>
  <si>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</si>
  <si>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</si>
  <si>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</si>
  <si>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</si>
  <si>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</si>
  <si>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</si>
  <si>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</si>
  <si>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</si>
  <si>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</si>
  <si>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</si>
  <si>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</si>
  <si>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</si>
  <si>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</si>
  <si>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</si>
  <si>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</si>
  <si>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</si>
  <si>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</si>
  <si>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</si>
  <si>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</si>
  <si>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</si>
  <si>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</si>
  <si>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</si>
  <si>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</si>
  <si>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</si>
  <si>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</si>
  <si>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</si>
  <si>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</si>
  <si>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</si>
  <si>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</si>
  <si>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</si>
  <si>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</si>
  <si>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</si>
  <si>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</si>
  <si>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</si>
  <si>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</si>
  <si>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</si>
  <si>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</si>
  <si>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</si>
  <si>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</si>
  <si>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</si>
  <si>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</si>
  <si>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</si>
  <si>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</si>
  <si>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</si>
  <si>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</si>
  <si>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</si>
  <si>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</si>
  <si>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</si>
  <si>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</si>
  <si>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</si>
  <si>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</si>
  <si>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</si>
  <si>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</si>
  <si>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</si>
  <si>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</si>
  <si>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</si>
  <si>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</si>
  <si>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</si>
  <si>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</si>
  <si>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</si>
  <si>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</si>
  <si>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</si>
  <si>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</si>
  <si>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</si>
  <si>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</si>
  <si>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</si>
  <si>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</si>
  <si>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</si>
  <si>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</si>
  <si>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</si>
  <si>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</si>
  <si>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</si>
  <si>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</si>
  <si>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</si>
  <si>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</si>
  <si>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</si>
  <si>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</si>
  <si>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</si>
  <si>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</si>
  <si>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</si>
  <si>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</si>
  <si>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</si>
  <si>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</si>
  <si>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</si>
  <si>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</si>
  <si>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</si>
  <si>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</si>
  <si>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</si>
  <si>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</si>
  <si>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</si>
  <si>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</si>
  <si>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</si>
  <si>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</si>
  <si>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</si>
  <si>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</si>
  <si>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</si>
  <si>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</si>
  <si>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</si>
  <si>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</si>
  <si>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</si>
  <si>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</si>
  <si>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</si>
  <si>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</si>
  <si>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</si>
  <si>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</si>
  <si>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</si>
  <si>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</si>
  <si>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</si>
  <si>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</si>
  <si>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</si>
  <si>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</si>
  <si>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</si>
  <si>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</si>
  <si>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</si>
  <si>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</si>
  <si>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</si>
  <si>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</si>
  <si>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</si>
  <si>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</si>
  <si>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</si>
  <si>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</si>
  <si>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</si>
  <si>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</si>
  <si>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</si>
  <si>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</si>
  <si>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</si>
  <si>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</si>
  <si>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</si>
  <si>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</si>
  <si>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</si>
  <si>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</si>
  <si>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</si>
  <si>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</si>
  <si>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</si>
  <si>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</si>
  <si>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</si>
  <si>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</si>
  <si>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</si>
  <si>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</si>
  <si>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</si>
  <si>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</si>
  <si>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</si>
  <si>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</si>
  <si>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</si>
  <si>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</si>
  <si>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</si>
  <si>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</si>
  <si>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</si>
  <si>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</si>
  <si>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</si>
  <si>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</si>
  <si>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</si>
  <si>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</si>
  <si>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</si>
  <si>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</si>
  <si>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</si>
  <si>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</si>
  <si>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</si>
  <si>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</si>
  <si>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</si>
  <si>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</si>
  <si>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</si>
  <si>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</si>
  <si>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</si>
  <si>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</si>
  <si>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</si>
  <si>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</si>
  <si>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</si>
  <si>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</si>
  <si>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</si>
  <si>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</si>
  <si>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</si>
  <si>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</si>
  <si>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</si>
  <si>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</si>
  <si>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</si>
  <si>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</si>
  <si>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</si>
  <si>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</si>
  <si>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</si>
  <si>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</si>
  <si>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</si>
  <si>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</si>
  <si>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</si>
  <si>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</si>
  <si>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</si>
  <si>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</si>
  <si>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</si>
  <si>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</si>
  <si>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</si>
  <si>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</si>
  <si>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</si>
  <si>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</si>
  <si>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</si>
  <si>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</si>
  <si>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</si>
  <si>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</si>
  <si>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</si>
  <si>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</si>
  <si>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</si>
  <si>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</si>
  <si>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</si>
  <si>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</si>
  <si>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</si>
  <si>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</si>
  <si>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</si>
  <si>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</si>
  <si>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</si>
  <si>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</si>
  <si>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</si>
  <si>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</si>
  <si>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</si>
  <si>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</si>
  <si>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</si>
  <si>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</si>
  <si>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</si>
  <si>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</si>
  <si>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</si>
  <si>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</si>
  <si>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</si>
  <si>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</si>
  <si>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</si>
  <si>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</si>
  <si>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</si>
  <si>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</si>
  <si>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</si>
  <si>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</si>
  <si>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</si>
  <si>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</si>
  <si>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</si>
  <si>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</si>
  <si>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</si>
  <si>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</si>
  <si>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</si>
  <si>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</si>
  <si>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</si>
  <si>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</si>
  <si>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</si>
  <si>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</si>
  <si>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</si>
  <si>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</si>
  <si>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</si>
  <si>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</si>
  <si>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</si>
  <si>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</si>
  <si>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</si>
  <si>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</si>
  <si>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</si>
  <si>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</si>
  <si>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</si>
  <si>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</si>
  <si>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</si>
  <si>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</si>
  <si>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</si>
  <si>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</si>
  <si>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</si>
  <si>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</si>
  <si>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</si>
  <si>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</si>
  <si>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</si>
  <si>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</si>
  <si>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</si>
  <si>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</si>
  <si>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</si>
  <si>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</si>
  <si>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</si>
  <si>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</si>
  <si>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</si>
  <si>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</si>
  <si>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</si>
  <si>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</si>
  <si>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</si>
  <si>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</si>
  <si>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</si>
  <si>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</si>
  <si>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</si>
  <si>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</si>
  <si>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</si>
  <si>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</si>
  <si>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</si>
  <si>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</si>
  <si>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</si>
  <si>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</si>
  <si>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</si>
  <si>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</si>
  <si>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</si>
  <si>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</si>
  <si>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</si>
  <si>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</si>
  <si>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</si>
  <si>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</si>
  <si>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</si>
  <si>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</si>
  <si>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</si>
  <si>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</si>
  <si>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</si>
  <si>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</si>
  <si>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</si>
  <si>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</si>
  <si>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</si>
  <si>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</si>
  <si>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</si>
  <si>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</si>
  <si>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</si>
  <si>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</si>
  <si>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</si>
  <si>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</si>
  <si>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</si>
  <si>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</si>
  <si>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</si>
  <si>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</si>
  <si>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</si>
  <si>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</si>
  <si>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</si>
  <si>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</si>
  <si>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</si>
  <si>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</si>
  <si>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</si>
  <si>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</si>
  <si>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</si>
  <si>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</si>
  <si>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</si>
  <si>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</si>
  <si>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</si>
  <si>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</si>
  <si>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</si>
  <si>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</si>
  <si>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</si>
  <si>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</si>
  <si>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</si>
  <si>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</si>
  <si>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</si>
  <si>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</si>
  <si>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</si>
  <si>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</si>
  <si>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</si>
  <si>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</si>
  <si>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</si>
  <si>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</si>
  <si>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</si>
  <si>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</si>
  <si>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</si>
  <si>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</si>
  <si>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</si>
  <si>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</si>
  <si>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</si>
  <si>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</si>
  <si>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</si>
  <si>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</si>
  <si>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</si>
  <si>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</si>
  <si>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</si>
  <si>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</si>
  <si>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</si>
  <si>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</si>
  <si>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</si>
  <si>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</si>
  <si>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</si>
  <si>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</si>
  <si>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</si>
  <si>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</si>
  <si>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</si>
  <si>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</si>
  <si>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</si>
  <si>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</si>
  <si>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</si>
  <si>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</si>
  <si>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</si>
  <si>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</si>
  <si>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</si>
  <si>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</si>
  <si>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</si>
  <si>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</si>
  <si>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</si>
  <si>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</si>
  <si>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</si>
  <si>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</si>
  <si>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</si>
  <si>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</si>
  <si>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</si>
  <si>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</si>
  <si>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</si>
  <si>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</si>
  <si>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</si>
  <si>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</si>
  <si>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</si>
  <si>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</si>
  <si>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</si>
  <si>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</si>
  <si>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</si>
  <si>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</si>
  <si>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</si>
  <si>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</si>
  <si>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</si>
  <si>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</si>
  <si>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</si>
  <si>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</si>
  <si>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</si>
  <si>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</si>
  <si>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</si>
  <si>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</si>
  <si>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</si>
  <si>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</si>
  <si>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</si>
  <si>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</si>
  <si>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</si>
  <si>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</si>
  <si>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</si>
  <si>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</si>
  <si>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</si>
  <si>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</si>
  <si>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</si>
  <si>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</si>
  <si>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</si>
  <si>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</si>
  <si>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</si>
  <si>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</si>
  <si>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</si>
  <si>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</si>
  <si>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</si>
  <si>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</si>
  <si>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</si>
  <si>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</si>
  <si>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</si>
  <si>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</si>
  <si>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</si>
  <si>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</si>
  <si>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</si>
  <si>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</si>
  <si>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</si>
  <si>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</si>
  <si>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</si>
  <si>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</si>
  <si>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</si>
  <si>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</si>
  <si>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</si>
  <si>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</si>
  <si>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</si>
  <si>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</si>
  <si>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</si>
  <si>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</si>
  <si>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</si>
  <si>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</si>
  <si>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</si>
  <si>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</si>
  <si>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</si>
  <si>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</si>
  <si>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</si>
  <si>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</si>
  <si>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</si>
  <si>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</si>
  <si>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</si>
  <si>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</si>
  <si>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</si>
  <si>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</si>
  <si>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</si>
  <si>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</si>
  <si>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</si>
  <si>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</si>
  <si>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</si>
  <si>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</si>
  <si>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</si>
  <si>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</si>
  <si>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</si>
  <si>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</si>
  <si>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</si>
  <si>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</si>
  <si>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</si>
  <si>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</si>
  <si>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</si>
  <si>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</si>
  <si>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</si>
  <si>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</si>
  <si>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</si>
  <si>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</si>
  <si>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</si>
  <si>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</si>
  <si>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</si>
  <si>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</si>
  <si>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</si>
  <si>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</si>
  <si>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</si>
  <si>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</si>
  <si>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</si>
  <si>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</si>
  <si>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</si>
  <si>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</si>
  <si>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</si>
  <si>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</si>
  <si>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</si>
  <si>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</si>
  <si>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</si>
  <si>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</si>
  <si>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</si>
  <si>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</si>
  <si>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</si>
  <si>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</si>
  <si>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</si>
  <si>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</si>
  <si>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</si>
  <si>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</si>
  <si>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</si>
  <si>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</si>
  <si>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</si>
  <si>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</si>
  <si>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</si>
  <si>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</si>
  <si>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</si>
  <si>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</si>
  <si>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</si>
  <si>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</si>
  <si>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</si>
  <si>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</si>
  <si>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</si>
  <si>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</si>
  <si>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</si>
  <si>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</si>
  <si>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</si>
  <si>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</si>
  <si>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</si>
  <si>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</si>
  <si>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</si>
  <si>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</si>
  <si>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</si>
  <si>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</si>
  <si>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</si>
  <si>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</si>
  <si>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</si>
  <si>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</si>
  <si>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</si>
  <si>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</si>
  <si>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</si>
  <si>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</si>
  <si>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</si>
  <si>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</si>
  <si>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</si>
  <si>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</si>
  <si>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</si>
  <si>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</si>
  <si>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</si>
  <si>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</si>
  <si>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</si>
  <si>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</si>
  <si>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</si>
  <si>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</si>
  <si>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</si>
  <si>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</si>
  <si>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</si>
  <si>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</si>
  <si>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</si>
  <si>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</si>
  <si>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</si>
  <si>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</si>
  <si>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</si>
  <si>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</si>
  <si>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</si>
  <si>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</si>
  <si>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</si>
  <si>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</si>
  <si>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</si>
  <si>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</si>
  <si>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</si>
  <si>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</si>
  <si>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</si>
  <si>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</si>
  <si>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</si>
  <si>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</si>
  <si>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</si>
  <si>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</si>
  <si>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</si>
  <si>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</si>
  <si>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</si>
  <si>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</si>
  <si>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</si>
  <si>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</si>
  <si>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</si>
  <si>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</si>
  <si>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</si>
  <si>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</si>
  <si>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</si>
  <si>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</si>
  <si>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</si>
  <si>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</si>
  <si>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</si>
  <si>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</si>
  <si>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</si>
  <si>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</si>
  <si>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</si>
  <si>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</si>
  <si>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</si>
  <si>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</si>
  <si>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</si>
  <si>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</si>
  <si>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</si>
  <si>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</si>
  <si>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</si>
  <si>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</si>
  <si>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</si>
  <si>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</si>
  <si>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</si>
  <si>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</si>
  <si>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</si>
  <si>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</si>
  <si>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</si>
  <si>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</si>
  <si>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</si>
  <si>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</si>
  <si>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</si>
  <si>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</si>
  <si>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</si>
  <si>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</si>
  <si>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</si>
  <si>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</si>
  <si>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</si>
  <si>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</si>
  <si>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</si>
  <si>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</si>
  <si>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</si>
  <si>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</si>
  <si>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</si>
  <si>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</si>
  <si>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</si>
  <si>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</si>
  <si>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</si>
  <si>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</si>
  <si>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</si>
  <si>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</si>
  <si>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</si>
  <si>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</si>
  <si>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</si>
  <si>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</si>
  <si>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</si>
  <si>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</si>
  <si>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</si>
  <si>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</si>
  <si>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</si>
  <si>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</si>
  <si>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</si>
  <si>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</si>
  <si>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</si>
  <si>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</si>
  <si>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</si>
  <si>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</si>
  <si>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</si>
  <si>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</si>
  <si>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</si>
  <si>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</si>
  <si>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</si>
  <si>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</si>
  <si>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</si>
  <si>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</si>
  <si>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</si>
  <si>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</si>
  <si>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</si>
  <si>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</si>
  <si>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</si>
  <si>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</si>
  <si>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</si>
  <si>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</si>
  <si>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</si>
  <si>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</si>
  <si>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</si>
  <si>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</si>
  <si>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</si>
  <si>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</si>
  <si>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</si>
  <si>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</si>
  <si>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</si>
  <si>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</si>
  <si>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</si>
  <si>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</si>
  <si>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</si>
  <si>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</si>
  <si>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</si>
  <si>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</si>
  <si>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</si>
  <si>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</si>
  <si>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</si>
  <si>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</si>
  <si>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</si>
  <si>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</si>
  <si>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</si>
  <si>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</si>
  <si>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</si>
  <si>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</si>
  <si>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</si>
  <si>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</si>
  <si>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</si>
  <si>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</si>
  <si>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</si>
  <si>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</si>
  <si>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</si>
  <si>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</si>
  <si>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</si>
  <si>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</si>
  <si>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</si>
  <si>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</si>
  <si>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</si>
  <si>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</si>
  <si>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</si>
  <si>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</si>
  <si>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</si>
  <si>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</si>
  <si>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</si>
  <si>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</si>
  <si>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</si>
  <si>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</si>
  <si>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</si>
  <si>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</si>
  <si>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</si>
  <si>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</si>
  <si>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</si>
  <si>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</si>
  <si>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</si>
  <si>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</si>
  <si>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</si>
  <si>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</si>
  <si>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</si>
  <si>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</si>
  <si>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</si>
  <si>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</si>
  <si>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</si>
  <si>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</si>
  <si>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</si>
  <si>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</si>
  <si>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</si>
  <si>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</si>
  <si>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</si>
  <si>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</si>
  <si>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</si>
  <si>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</si>
  <si>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</si>
  <si>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</si>
  <si>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</si>
  <si>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</si>
  <si>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</si>
  <si>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</si>
  <si>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</si>
  <si>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</si>
  <si>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</si>
  <si>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</si>
  <si>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</si>
  <si>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</si>
  <si>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</si>
  <si>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</si>
  <si>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</si>
  <si>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</si>
  <si>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</si>
  <si>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</si>
  <si>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</si>
  <si>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</si>
  <si>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</si>
  <si>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</si>
  <si>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</si>
  <si>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</si>
  <si>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</si>
  <si>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</si>
  <si>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</si>
  <si>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</si>
  <si>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</si>
  <si>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</si>
  <si>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</si>
  <si>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</si>
  <si>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</si>
  <si>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</si>
  <si>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</si>
  <si>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</si>
  <si>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</si>
  <si>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</si>
  <si>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</si>
  <si>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</si>
  <si>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</si>
  <si>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</si>
  <si>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</si>
  <si>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</si>
  <si>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</si>
  <si>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</si>
  <si>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</si>
  <si>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</si>
  <si>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</si>
  <si>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</si>
  <si>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</si>
  <si>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</si>
  <si>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</si>
  <si>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</si>
  <si>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</si>
  <si>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</si>
  <si>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</si>
  <si>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</si>
  <si>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</si>
  <si>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</si>
  <si>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</si>
  <si>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</si>
  <si>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</si>
  <si>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</si>
  <si>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</si>
  <si>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</si>
  <si>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</si>
  <si>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</si>
  <si>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</si>
  <si>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</si>
  <si>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</si>
  <si>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</si>
  <si>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</si>
  <si>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</si>
  <si>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</si>
  <si>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</si>
  <si>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</si>
  <si>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</si>
  <si>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</si>
  <si>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</si>
  <si>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</si>
  <si>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</si>
  <si>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</si>
  <si>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</si>
  <si>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</si>
  <si>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</si>
  <si>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</si>
  <si>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</si>
  <si>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</si>
  <si>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</si>
  <si>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</si>
  <si>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</si>
  <si>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</si>
  <si>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</si>
  <si>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</si>
  <si>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</si>
  <si>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</si>
  <si>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</si>
  <si>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</si>
  <si>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</si>
  <si>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</si>
  <si>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</si>
  <si>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</si>
  <si>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</si>
  <si>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</si>
  <si>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</si>
  <si>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</si>
  <si>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</si>
  <si>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</si>
  <si>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</si>
  <si>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</si>
  <si>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</si>
  <si>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</si>
  <si>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</si>
  <si>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</si>
  <si>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</si>
  <si>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</si>
  <si>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</si>
  <si>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</si>
  <si>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</si>
  <si>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</si>
  <si>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</si>
  <si>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</si>
  <si>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</si>
  <si>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</si>
  <si>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</si>
  <si>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</si>
  <si>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</si>
  <si>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</si>
  <si>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</si>
  <si>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</si>
  <si>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</si>
  <si>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</si>
  <si>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</si>
  <si>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</si>
  <si>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</si>
  <si>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</si>
  <si>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</si>
  <si>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</si>
  <si>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</si>
  <si>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</si>
  <si>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</si>
  <si>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</si>
  <si>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</si>
  <si>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</si>
  <si>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</si>
  <si>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</si>
  <si>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</si>
  <si>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</si>
  <si>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</si>
  <si>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</si>
  <si>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</si>
  <si>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</si>
  <si>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</si>
  <si>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</si>
  <si>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</si>
  <si>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</si>
  <si>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</si>
  <si>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</si>
  <si>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</si>
  <si>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</si>
  <si>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</si>
  <si>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</si>
  <si>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</si>
  <si>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</si>
  <si>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</si>
  <si>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</si>
  <si>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</si>
  <si>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</si>
  <si>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</si>
  <si>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</si>
  <si>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</si>
  <si>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</si>
  <si>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</si>
  <si>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</si>
  <si>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</si>
  <si>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</si>
  <si>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</si>
  <si>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</si>
  <si>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</si>
  <si>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</si>
  <si>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</si>
  <si>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</si>
  <si>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</si>
  <si>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</si>
  <si>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</si>
  <si>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</si>
  <si>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</si>
  <si>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</si>
  <si>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</si>
  <si>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</si>
  <si>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</si>
  <si>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</si>
  <si>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</si>
  <si>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</si>
  <si>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</si>
  <si>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</si>
  <si>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</si>
  <si>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</si>
  <si>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</si>
  <si>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</si>
  <si>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</si>
  <si>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</si>
  <si>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</si>
  <si>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</si>
  <si>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</si>
  <si>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</si>
  <si>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</si>
  <si>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</si>
  <si>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</si>
  <si>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</si>
  <si>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</si>
  <si>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</si>
  <si>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</si>
  <si>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</si>
  <si>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</si>
  <si>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</si>
  <si>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</si>
  <si>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</si>
  <si>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</si>
  <si>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</si>
  <si>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</si>
  <si>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</si>
  <si>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</si>
  <si>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</si>
  <si>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</si>
  <si>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</si>
  <si>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</si>
  <si>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</si>
  <si>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</si>
  <si>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</si>
  <si>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</si>
  <si>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</si>
  <si>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</si>
  <si>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</si>
  <si>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</si>
  <si>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</si>
  <si>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</si>
  <si>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</si>
  <si>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</si>
  <si>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</si>
  <si>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</si>
  <si>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</si>
  <si>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</si>
  <si>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</si>
  <si>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</si>
  <si>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</si>
  <si>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</si>
  <si>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</si>
  <si>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</si>
  <si>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</si>
  <si>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</si>
  <si>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</si>
  <si>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</si>
  <si>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</si>
  <si>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</si>
  <si>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</si>
  <si>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</si>
  <si>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</si>
  <si>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</si>
  <si>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</si>
  <si>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</si>
  <si>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</si>
  <si>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</si>
  <si>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</si>
  <si>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</si>
  <si>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</si>
  <si>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</si>
  <si>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</si>
  <si>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</si>
  <si>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</si>
  <si>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</si>
  <si>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</si>
  <si>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</si>
  <si>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</si>
  <si>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</si>
  <si>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</si>
  <si>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</si>
  <si>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</si>
  <si>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</si>
  <si>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</si>
  <si>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</si>
  <si>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</si>
  <si>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</si>
  <si>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</si>
  <si>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</si>
  <si>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</si>
  <si>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</si>
  <si>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</si>
  <si>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</si>
  <si>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</si>
  <si>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</si>
  <si>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</si>
  <si>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</si>
  <si>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</si>
  <si>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</si>
  <si>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</si>
  <si>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</si>
  <si>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</si>
  <si>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</si>
  <si>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</si>
  <si>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</si>
  <si>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</si>
  <si>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</si>
  <si>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</si>
  <si>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</si>
  <si>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</si>
  <si>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</si>
  <si>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</si>
  <si>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</si>
  <si>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</si>
  <si>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</si>
  <si>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</si>
  <si>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</si>
  <si>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</si>
  <si>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</si>
  <si>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</si>
  <si>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</si>
  <si>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</si>
  <si>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</si>
  <si>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</si>
  <si>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</si>
  <si>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</si>
  <si>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</si>
  <si>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</si>
  <si>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</si>
  <si>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</si>
  <si>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</si>
  <si>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</si>
  <si>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</si>
  <si>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</si>
  <si>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</si>
  <si>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</si>
  <si>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</si>
  <si>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</si>
  <si>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</si>
  <si>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</si>
  <si>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</si>
  <si>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</si>
  <si>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</si>
  <si>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</si>
  <si>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</si>
  <si>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</si>
  <si>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</si>
  <si>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</si>
  <si>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</si>
  <si>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</si>
  <si>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</si>
  <si>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</si>
  <si>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</si>
  <si>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</si>
  <si>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</si>
  <si>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</si>
  <si>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</si>
  <si>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</si>
  <si>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</si>
  <si>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</si>
  <si>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</si>
  <si>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</si>
  <si>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</si>
  <si>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</si>
  <si>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</si>
  <si>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</si>
  <si>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</si>
  <si>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</si>
  <si>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</si>
  <si>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</si>
  <si>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</si>
  <si>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</si>
  <si>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</si>
  <si>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</si>
  <si>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</si>
  <si>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</si>
  <si>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</si>
  <si>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</si>
  <si>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</si>
  <si>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</si>
  <si>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</si>
  <si>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</si>
  <si>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</si>
  <si>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</si>
  <si>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</si>
  <si>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</si>
  <si>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</si>
  <si>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</si>
  <si>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</si>
  <si>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</si>
  <si>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</si>
  <si>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</si>
  <si>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</si>
  <si>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</si>
  <si>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</si>
  <si>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</si>
  <si>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</si>
  <si>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</si>
  <si>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</si>
  <si>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</si>
  <si>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</si>
  <si>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</si>
  <si>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</si>
  <si>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</si>
  <si>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</si>
  <si>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</si>
  <si>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</si>
  <si>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</si>
  <si>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</si>
  <si>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</si>
  <si>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</si>
  <si>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</si>
  <si>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</si>
  <si>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</si>
  <si>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</si>
  <si>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</si>
  <si>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</si>
  <si>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</si>
  <si>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</si>
  <si>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</si>
  <si>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</si>
  <si>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</si>
  <si>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</si>
  <si>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</si>
  <si>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</si>
  <si>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</si>
  <si>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</si>
  <si>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</si>
  <si>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</si>
  <si>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</si>
  <si>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</si>
  <si>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</si>
  <si>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</si>
  <si>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</si>
  <si>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</si>
  <si>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</si>
  <si>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</si>
  <si>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</si>
  <si>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</si>
  <si>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</si>
  <si>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</si>
  <si>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</si>
  <si>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</si>
  <si>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</si>
  <si>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</si>
  <si>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</si>
  <si>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</si>
  <si>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</si>
  <si>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</si>
  <si>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</si>
  <si>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</si>
  <si>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</si>
  <si>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</si>
  <si>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</si>
  <si>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</si>
  <si>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</si>
  <si>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</si>
  <si>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</si>
  <si>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</si>
  <si>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</si>
  <si>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</si>
  <si>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</si>
  <si>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</si>
  <si>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</si>
  <si>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</si>
  <si>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</si>
  <si>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</si>
  <si>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</si>
  <si>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</si>
  <si>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</si>
  <si>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</si>
  <si>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</si>
  <si>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</si>
  <si>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</si>
  <si>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</si>
  <si>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</si>
  <si>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</si>
  <si>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</si>
  <si>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</si>
  <si>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</si>
  <si>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</si>
  <si>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</si>
  <si>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</si>
  <si>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</si>
  <si>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</si>
  <si>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</si>
  <si>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</si>
  <si>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</si>
  <si>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</si>
  <si>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</si>
  <si>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</si>
  <si>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</si>
  <si>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</si>
  <si>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</si>
  <si>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</si>
  <si>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</si>
  <si>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</si>
  <si>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</si>
  <si>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</si>
  <si>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</si>
  <si>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</si>
  <si>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</si>
  <si>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</si>
  <si>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</si>
  <si>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</si>
  <si>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</si>
  <si>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</si>
  <si>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</si>
  <si>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</si>
  <si>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</si>
  <si>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</si>
  <si>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</si>
  <si>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</si>
  <si>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</si>
  <si>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</si>
  <si>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</si>
  <si>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</si>
  <si>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</si>
  <si>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</si>
  <si>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</si>
  <si>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</si>
  <si>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</si>
  <si>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</si>
  <si>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</si>
  <si>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</si>
  <si>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</si>
  <si>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</si>
  <si>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</si>
  <si>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</si>
  <si>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</si>
  <si>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</si>
  <si>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</si>
  <si>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</si>
  <si>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</si>
  <si>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</si>
  <si>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</si>
  <si>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</si>
  <si>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</si>
  <si>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</si>
  <si>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</si>
  <si>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</si>
  <si>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</si>
  <si>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</si>
  <si>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</si>
  <si>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</si>
  <si>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</si>
  <si>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</si>
  <si>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</si>
  <si>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</si>
  <si>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</si>
  <si>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</si>
  <si>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</si>
  <si>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</si>
  <si>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</si>
  <si>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</si>
  <si>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</si>
  <si>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</si>
  <si>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</si>
  <si>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</si>
  <si>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</si>
  <si>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</si>
  <si>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</si>
  <si>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</si>
  <si>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</si>
  <si>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</si>
  <si>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</si>
  <si>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</si>
  <si>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</si>
  <si>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</si>
  <si>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</si>
  <si>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</si>
  <si>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</si>
  <si>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</si>
  <si>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</si>
  <si>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</si>
  <si>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</si>
  <si>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</si>
  <si>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</si>
  <si>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</si>
  <si>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</si>
  <si>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</si>
  <si>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</si>
  <si>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</si>
  <si>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</si>
  <si>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</si>
  <si>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</si>
  <si>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</si>
  <si>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</si>
  <si>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</si>
  <si>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</si>
  <si>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</si>
  <si>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</si>
  <si>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</si>
  <si>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</si>
  <si>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</si>
  <si>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</si>
  <si>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</si>
  <si>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</si>
  <si>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</si>
  <si>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</si>
  <si>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</si>
  <si>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</si>
  <si>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</si>
  <si>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</si>
  <si>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</si>
  <si>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</si>
  <si>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</si>
  <si>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</si>
  <si>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</si>
  <si>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</si>
  <si>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</si>
  <si>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</si>
  <si>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</si>
  <si>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</si>
  <si>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</si>
  <si>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</si>
  <si>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</si>
  <si>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</si>
  <si>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</si>
  <si>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</si>
  <si>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</si>
  <si>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</si>
  <si>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</si>
  <si>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</si>
  <si>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</si>
  <si>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</si>
  <si>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</si>
  <si>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</si>
  <si>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</si>
  <si>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</si>
  <si>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</si>
  <si>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</si>
  <si>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</si>
  <si>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</si>
  <si>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</si>
  <si>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</si>
  <si>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</si>
  <si>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</si>
  <si>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</si>
  <si>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</si>
  <si>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</si>
  <si>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</si>
  <si>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</si>
  <si>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</si>
  <si>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</si>
  <si>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</si>
  <si>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</si>
  <si>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</si>
  <si>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</si>
  <si>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</si>
  <si>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</si>
  <si>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</si>
  <si>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</si>
  <si>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</si>
  <si>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</si>
  <si>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</si>
  <si>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</si>
  <si>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</si>
  <si>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</si>
  <si>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</si>
  <si>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</si>
  <si>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</si>
  <si>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</si>
  <si>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</si>
  <si>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</si>
  <si>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</si>
  <si>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</si>
  <si>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</si>
  <si>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</si>
  <si>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</si>
  <si>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</si>
  <si>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</si>
  <si>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</si>
  <si>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</si>
  <si>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</si>
  <si>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</si>
  <si>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</si>
  <si>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</si>
  <si>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</si>
  <si>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</si>
  <si>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</si>
  <si>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</si>
  <si>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</si>
  <si>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</si>
  <si>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</si>
  <si>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</si>
  <si>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</si>
  <si>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</si>
  <si>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</si>
  <si>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</si>
  <si>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</si>
  <si>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</si>
  <si>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</si>
  <si>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</si>
  <si>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</si>
  <si>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</si>
  <si>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</si>
  <si>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</si>
  <si>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</si>
  <si>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</si>
  <si>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</si>
  <si>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</si>
  <si>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</si>
  <si>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</si>
  <si>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</si>
  <si>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</si>
  <si>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</si>
  <si>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</si>
  <si>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</si>
  <si>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</si>
  <si>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</si>
  <si>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</si>
  <si>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</si>
  <si>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</si>
  <si>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</si>
  <si>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</si>
  <si>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</si>
  <si>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</si>
  <si>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</si>
  <si>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</si>
  <si>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</si>
  <si>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</si>
  <si>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</si>
  <si>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</si>
  <si>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</si>
  <si>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</si>
  <si>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</si>
  <si>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</si>
  <si>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</si>
  <si>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</si>
  <si>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</si>
  <si>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</si>
  <si>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</si>
  <si>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</si>
  <si>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</si>
  <si>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</si>
  <si>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</si>
  <si>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</si>
  <si>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</si>
  <si>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</si>
  <si>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</si>
  <si>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</si>
  <si>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</si>
  <si>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</si>
  <si>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</si>
  <si>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</si>
  <si>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</si>
  <si>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</si>
  <si>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</si>
  <si>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</si>
  <si>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</si>
  <si>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</si>
  <si>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</si>
  <si>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</si>
  <si>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</si>
  <si>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</si>
  <si>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</si>
  <si>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</si>
  <si>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</si>
  <si>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</si>
  <si>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</si>
  <si>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</si>
  <si>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</si>
  <si>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</si>
  <si>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</si>
  <si>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</si>
  <si>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</si>
  <si>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</si>
  <si>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</si>
  <si>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</si>
  <si>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</si>
  <si>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</si>
  <si>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</si>
  <si>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</si>
  <si>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</si>
  <si>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</si>
  <si>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</si>
  <si>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</si>
  <si>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</si>
  <si>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</si>
  <si>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</si>
  <si>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</si>
  <si>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</si>
  <si>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</si>
  <si>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</si>
  <si>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</si>
  <si>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</si>
  <si>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</si>
  <si>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</si>
  <si>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</si>
  <si>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</si>
  <si>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</si>
  <si>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</si>
  <si>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</si>
  <si>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</si>
  <si>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</si>
  <si>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</si>
  <si>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</si>
  <si>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</si>
  <si>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</si>
  <si>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</si>
  <si>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</si>
  <si>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</si>
  <si>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</si>
  <si>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</si>
  <si>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</si>
  <si>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</si>
  <si>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</si>
  <si>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</si>
  <si>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</si>
  <si>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</si>
  <si>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</si>
  <si>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</si>
  <si>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</si>
  <si>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</si>
  <si>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</si>
  <si>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</si>
  <si>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</si>
  <si>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</si>
  <si>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</si>
  <si>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</si>
  <si>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</si>
  <si>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</si>
  <si>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</si>
  <si>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</si>
  <si>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</si>
  <si>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</si>
  <si>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</si>
  <si>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</si>
  <si>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</si>
  <si>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</si>
  <si>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</si>
  <si>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</si>
  <si>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</si>
  <si>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</si>
  <si>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</si>
  <si>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</si>
  <si>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</si>
  <si>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</si>
  <si>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</si>
  <si>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</si>
  <si>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</si>
  <si>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</si>
  <si>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</si>
  <si>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</si>
  <si>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</si>
  <si>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</si>
  <si>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</si>
  <si>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</si>
  <si>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</si>
  <si>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</si>
  <si>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</si>
  <si>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</si>
  <si>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</si>
  <si>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</si>
  <si>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</si>
  <si>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</si>
  <si>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</si>
  <si>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</si>
  <si>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</si>
  <si>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</si>
  <si>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</si>
  <si>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</si>
  <si>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</si>
  <si>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</si>
  <si>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</si>
  <si>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</si>
  <si>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</si>
  <si>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</si>
  <si>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</si>
  <si>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</si>
  <si>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</si>
  <si>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</si>
  <si>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</si>
  <si>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</si>
  <si>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</si>
  <si>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</si>
  <si>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</si>
  <si>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</si>
  <si>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</si>
  <si>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</si>
  <si>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</si>
  <si>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</si>
  <si>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</si>
  <si>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</si>
  <si>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</si>
  <si>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</si>
  <si>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</si>
  <si>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</si>
  <si>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</si>
  <si>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</si>
  <si>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</si>
  <si>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</si>
  <si>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</si>
  <si>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</si>
  <si>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</si>
  <si>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</si>
  <si>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</si>
  <si>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</si>
  <si>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</si>
  <si>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</si>
  <si>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</si>
  <si>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</si>
  <si>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</si>
  <si>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</si>
  <si>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</si>
  <si>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</si>
  <si>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</si>
  <si>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</si>
  <si>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</si>
  <si>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</si>
  <si>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</si>
  <si>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</si>
  <si>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</si>
  <si>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</si>
  <si>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</si>
  <si>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</si>
  <si>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</si>
  <si>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</si>
  <si>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</si>
  <si>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</si>
  <si>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</si>
  <si>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</si>
  <si>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</si>
  <si>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</si>
  <si>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</si>
  <si>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</si>
  <si>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</si>
  <si>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</si>
  <si>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</si>
  <si>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</si>
  <si>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</si>
  <si>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</si>
  <si>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</si>
  <si>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</si>
  <si>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</si>
  <si>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</si>
  <si>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</si>
  <si>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</si>
  <si>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</si>
  <si>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</si>
  <si>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</si>
  <si>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</si>
  <si>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</si>
  <si>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</si>
  <si>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</si>
  <si>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</si>
  <si>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</si>
  <si>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</si>
  <si>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</si>
  <si>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</si>
  <si>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</si>
  <si>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</si>
  <si>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</si>
  <si>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</si>
  <si>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</si>
  <si>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</si>
  <si>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</si>
  <si>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</si>
  <si>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</si>
  <si>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</si>
  <si>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</si>
  <si>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</si>
  <si>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</si>
  <si>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</si>
  <si>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</si>
  <si>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</si>
  <si>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</si>
  <si>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</si>
  <si>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</si>
  <si>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</si>
  <si>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</si>
  <si>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</si>
  <si>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</si>
  <si>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</si>
  <si>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</si>
  <si>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</si>
  <si>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</si>
  <si>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</si>
  <si>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</si>
  <si>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</si>
  <si>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</si>
  <si>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</si>
  <si>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</si>
  <si>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</si>
  <si>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</si>
  <si>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</si>
  <si>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</si>
  <si>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</si>
  <si>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</si>
  <si>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</si>
  <si>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</si>
  <si>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</si>
  <si>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</si>
  <si>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</si>
  <si>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</si>
  <si>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</si>
  <si>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</si>
  <si>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</si>
  <si>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</si>
  <si>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</si>
  <si>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</si>
  <si>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</si>
  <si>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</si>
  <si>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</si>
  <si>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</si>
  <si>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</si>
  <si>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</si>
  <si>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</si>
  <si>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</si>
  <si>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</si>
  <si>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</si>
  <si>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</si>
  <si>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</si>
  <si>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</si>
  <si>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</si>
  <si>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</si>
  <si>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</si>
  <si>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</si>
  <si>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</si>
  <si>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</si>
  <si>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</si>
  <si>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</si>
  <si>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</si>
  <si>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</si>
  <si>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</si>
  <si>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</si>
  <si>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</si>
  <si>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</si>
  <si>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</si>
  <si>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</si>
  <si>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</si>
  <si>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</si>
  <si>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</si>
  <si>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</si>
  <si>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</si>
  <si>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</si>
  <si>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</si>
  <si>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</si>
  <si>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</si>
  <si>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</si>
  <si>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</si>
  <si>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</si>
  <si>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</si>
  <si>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</si>
  <si>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</si>
  <si>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</si>
  <si>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</si>
  <si>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</si>
  <si>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</si>
  <si>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</si>
  <si>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</si>
  <si>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</si>
  <si>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</si>
  <si>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</si>
  <si>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</si>
  <si>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</si>
  <si>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</si>
  <si>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</si>
  <si>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</si>
  <si>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</si>
  <si>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</si>
  <si>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</si>
  <si>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</si>
  <si>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</si>
  <si>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</si>
  <si>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</si>
  <si>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</si>
  <si>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</si>
  <si>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</si>
  <si>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</si>
  <si>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</si>
  <si>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</si>
  <si>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</si>
  <si>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</si>
  <si>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</si>
  <si>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</si>
  <si>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</si>
  <si>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</si>
  <si>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</si>
  <si>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</si>
  <si>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</si>
  <si>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</si>
  <si>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</si>
  <si>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</si>
  <si>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</si>
  <si>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</si>
  <si>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</si>
  <si>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</si>
  <si>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</si>
  <si>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</si>
  <si>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</si>
  <si>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</si>
  <si>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</si>
  <si>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</si>
  <si>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</si>
  <si>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</si>
  <si>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</si>
  <si>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</si>
  <si>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</si>
  <si>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</si>
  <si>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</si>
  <si>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</si>
  <si>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</si>
  <si>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</si>
  <si>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</si>
  <si>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</si>
  <si>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</si>
  <si>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</si>
  <si>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</si>
  <si>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</si>
  <si>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</si>
  <si>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</si>
  <si>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</si>
  <si>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</si>
  <si>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</si>
  <si>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</si>
  <si>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</si>
  <si>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</si>
  <si>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</si>
  <si>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</si>
  <si>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</si>
  <si>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</si>
  <si>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</si>
  <si>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</si>
  <si>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</si>
  <si>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</si>
  <si>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</si>
  <si>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</si>
  <si>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</si>
  <si>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</si>
  <si>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</si>
  <si>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</si>
  <si>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</si>
  <si>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</si>
  <si>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</si>
  <si>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</si>
  <si>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</si>
  <si>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</si>
  <si>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</si>
  <si>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</si>
  <si>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</si>
  <si>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</si>
  <si>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</si>
  <si>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</si>
  <si>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</si>
  <si>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</si>
  <si>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</si>
  <si>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</si>
  <si>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</si>
  <si>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</si>
  <si>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</si>
  <si>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</si>
  <si>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</si>
  <si>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</si>
  <si>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</si>
  <si>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</si>
  <si>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</si>
  <si>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</si>
  <si>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</si>
  <si>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</si>
  <si>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</si>
  <si>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</si>
  <si>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</si>
  <si>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</si>
  <si>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</si>
  <si>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</si>
  <si>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</si>
  <si>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</si>
  <si>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</si>
  <si>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</si>
  <si>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</si>
  <si>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</si>
  <si>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</si>
  <si>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</si>
  <si>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</si>
  <si>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</si>
  <si>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</si>
  <si>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</si>
  <si>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</si>
  <si>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</si>
  <si>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</si>
  <si>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</si>
  <si>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</si>
  <si>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</si>
  <si>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</si>
  <si>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</si>
  <si>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</si>
  <si>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</si>
  <si>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</si>
  <si>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</si>
  <si>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</si>
  <si>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</si>
  <si>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</si>
  <si>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</si>
  <si>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</si>
  <si>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</si>
  <si>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</si>
  <si>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</si>
  <si>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</si>
  <si>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</si>
  <si>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</si>
  <si>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</si>
  <si>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</si>
  <si>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</si>
  <si>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</si>
  <si>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</si>
  <si>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</si>
  <si>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</si>
  <si>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</si>
  <si>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</si>
  <si>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</si>
  <si>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</si>
  <si>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</si>
  <si>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</si>
  <si>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</si>
  <si>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</si>
  <si>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</si>
  <si>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</si>
  <si>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</si>
  <si>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</si>
  <si>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</si>
  <si>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</si>
  <si>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</si>
  <si>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</si>
  <si>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</si>
  <si>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</si>
  <si>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</si>
  <si>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</si>
  <si>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</si>
  <si>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</si>
  <si>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</si>
  <si>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</si>
  <si>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</si>
  <si>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</si>
  <si>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</si>
  <si>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</si>
  <si>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</si>
  <si>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</si>
  <si>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</si>
  <si>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</si>
  <si>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</si>
  <si>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</si>
  <si>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</si>
  <si>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</si>
  <si>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</si>
  <si>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</si>
  <si>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</si>
  <si>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</si>
  <si>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</si>
  <si>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</si>
  <si>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</si>
  <si>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</si>
  <si>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</si>
  <si>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</si>
  <si>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</si>
  <si>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</si>
  <si>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</si>
  <si>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</si>
  <si>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</si>
  <si>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</si>
  <si>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</si>
  <si>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</si>
  <si>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</si>
  <si>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</si>
  <si>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</si>
  <si>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</si>
  <si>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</si>
  <si>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</si>
  <si>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</si>
  <si>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</si>
  <si>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</si>
  <si>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</si>
  <si>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</si>
  <si>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</si>
  <si>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</si>
  <si>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</si>
  <si>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</si>
  <si>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</si>
  <si>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</si>
  <si>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</si>
  <si>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</si>
  <si>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</si>
  <si>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</si>
  <si>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</si>
  <si>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</si>
  <si>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</si>
  <si>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</si>
  <si>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</si>
  <si>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</si>
  <si>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</si>
  <si>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</si>
  <si>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</si>
  <si>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</si>
  <si>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</si>
  <si>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</si>
  <si>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</si>
  <si>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</si>
  <si>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</si>
  <si>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</si>
  <si>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</si>
  <si>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</si>
  <si>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</si>
  <si>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</si>
  <si>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</si>
  <si>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</si>
  <si>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</si>
  <si>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</si>
  <si>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</si>
  <si>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</si>
  <si>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</si>
  <si>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</si>
  <si>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</si>
  <si>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</si>
  <si>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</si>
  <si>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</si>
  <si>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</si>
  <si>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</si>
  <si>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</si>
  <si>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</si>
  <si>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</si>
  <si>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</si>
  <si>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</si>
  <si>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</si>
  <si>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</si>
  <si>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</si>
  <si>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</si>
  <si>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</si>
  <si>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</si>
  <si>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</si>
  <si>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</si>
  <si>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</si>
  <si>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</si>
  <si>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</si>
  <si>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</si>
  <si>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</si>
  <si>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</si>
  <si>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</si>
  <si>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</si>
  <si>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</si>
  <si>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</si>
  <si>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</si>
  <si>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</si>
  <si>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</si>
  <si>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</si>
  <si>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</si>
  <si>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</si>
  <si>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</si>
  <si>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</si>
  <si>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</si>
  <si>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</si>
  <si>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</si>
  <si>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</si>
  <si>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</si>
  <si>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</si>
  <si>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</si>
  <si>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</si>
  <si>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</si>
  <si>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</si>
  <si>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</si>
  <si>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</si>
  <si>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</si>
  <si>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</si>
  <si>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</si>
  <si>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</si>
  <si>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</si>
  <si>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</si>
  <si>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</si>
  <si>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</si>
  <si>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</si>
  <si>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</si>
  <si>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</si>
  <si>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</si>
  <si>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</si>
  <si>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</si>
  <si>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</si>
  <si>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</si>
  <si>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</si>
  <si>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</si>
  <si>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</si>
  <si>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</si>
  <si>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</si>
  <si>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</si>
  <si>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</si>
  <si>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</si>
  <si>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</si>
  <si>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</si>
  <si>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</si>
  <si>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</si>
  <si>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</si>
  <si>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</si>
  <si>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</si>
  <si>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</si>
  <si>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</si>
  <si>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</si>
  <si>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</si>
  <si>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</si>
  <si>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</si>
  <si>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</si>
  <si>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</si>
  <si>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</si>
  <si>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</si>
  <si>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</si>
  <si>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</si>
  <si>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</si>
  <si>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</si>
  <si>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</si>
  <si>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</si>
  <si>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</si>
  <si>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</si>
  <si>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</si>
  <si>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</si>
  <si>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</si>
  <si>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</si>
  <si>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</si>
  <si>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</si>
  <si>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</si>
  <si>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</si>
  <si>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</si>
  <si>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</si>
  <si>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</si>
  <si>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</si>
  <si>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</si>
  <si>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</si>
  <si>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</si>
  <si>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</si>
  <si>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</si>
  <si>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</si>
  <si>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</si>
  <si>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</si>
  <si>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</si>
  <si>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</si>
  <si>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</si>
  <si>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</si>
  <si>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</si>
  <si>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</si>
  <si>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</si>
  <si>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</si>
  <si>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</si>
  <si>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</si>
  <si>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</si>
  <si>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</si>
  <si>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</si>
  <si>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</si>
  <si>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</si>
  <si>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</si>
  <si>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</si>
  <si>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</si>
  <si>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</si>
  <si>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</si>
  <si>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</si>
  <si>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</si>
  <si>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</si>
  <si>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</si>
  <si>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</si>
  <si>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</si>
  <si>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</si>
  <si>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</si>
  <si>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</si>
  <si>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</si>
  <si>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</si>
  <si>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</si>
  <si>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</si>
  <si>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</si>
  <si>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</si>
  <si>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</si>
  <si>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</si>
  <si>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</si>
  <si>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</si>
  <si>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</si>
  <si>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</si>
  <si>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</si>
  <si>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</si>
  <si>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</si>
  <si>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</si>
  <si>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</si>
  <si>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</si>
  <si>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</si>
  <si>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</si>
  <si>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</si>
  <si>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</si>
  <si>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</si>
  <si>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</si>
  <si>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</si>
  <si>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</si>
  <si>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</si>
  <si>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</si>
  <si>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</si>
  <si>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</si>
  <si>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</si>
  <si>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</si>
  <si>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</si>
  <si>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</si>
  <si>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</si>
  <si>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</si>
  <si>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</si>
  <si>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</si>
  <si>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</si>
  <si>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</si>
  <si>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</si>
  <si>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</si>
  <si>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</si>
  <si>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</si>
  <si>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</si>
  <si>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</si>
  <si>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</si>
  <si>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</si>
  <si>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</si>
  <si>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</si>
  <si>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</si>
  <si>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</si>
  <si>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</si>
  <si>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</si>
  <si>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</si>
  <si>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</si>
  <si>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</si>
  <si>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</si>
  <si>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</si>
  <si>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</si>
  <si>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</si>
  <si>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</si>
  <si>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</si>
  <si>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</si>
  <si>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</si>
  <si>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</si>
  <si>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</si>
  <si>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</si>
  <si>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</si>
  <si>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</si>
  <si>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</si>
  <si>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</si>
  <si>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</si>
  <si>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</si>
  <si>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</si>
  <si>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</si>
  <si>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</si>
  <si>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</si>
  <si>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</si>
  <si>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</si>
  <si>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</si>
  <si>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</si>
  <si>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</si>
  <si>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</si>
  <si>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</si>
  <si>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</si>
  <si>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</si>
  <si>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</si>
  <si>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</si>
  <si>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</si>
  <si>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</si>
  <si>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</si>
  <si>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</si>
  <si>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</si>
  <si>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</si>
  <si>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</si>
  <si>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</si>
  <si>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</si>
  <si>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</si>
  <si>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</si>
  <si>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</si>
  <si>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</si>
  <si>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</si>
  <si>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</si>
  <si>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</si>
  <si>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</si>
  <si>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</si>
  <si>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</si>
  <si>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</si>
  <si>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</si>
  <si>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</si>
  <si>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</si>
  <si>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</si>
  <si>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</si>
  <si>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</si>
  <si>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</si>
  <si>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</si>
  <si>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</si>
  <si>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</si>
  <si>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</si>
  <si>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</si>
  <si>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</si>
  <si>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</si>
  <si>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</si>
  <si>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</si>
  <si>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</si>
  <si>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</si>
  <si>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</si>
  <si>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</si>
  <si>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</si>
  <si>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</si>
  <si>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</si>
  <si>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</si>
  <si>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</si>
  <si>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</si>
  <si>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</si>
  <si>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</si>
  <si>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</si>
  <si>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</si>
  <si>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</si>
  <si>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</si>
  <si>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</si>
  <si>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</si>
  <si>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</si>
  <si>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</si>
  <si>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</si>
  <si>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</si>
  <si>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</si>
  <si>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</si>
  <si>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</si>
  <si>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</si>
  <si>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</si>
  <si>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</si>
  <si>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</si>
  <si>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</si>
  <si>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</si>
  <si>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</si>
  <si>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</si>
  <si>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</si>
  <si>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</si>
  <si>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</si>
  <si>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</si>
  <si>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</si>
  <si>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</si>
  <si>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</si>
  <si>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</si>
  <si>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</si>
  <si>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</si>
  <si>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</si>
  <si>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</si>
  <si>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</si>
  <si>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</si>
  <si>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</si>
  <si>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</si>
  <si>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</si>
  <si>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</si>
  <si>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</si>
  <si>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</si>
  <si>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</si>
  <si>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</si>
  <si>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</si>
  <si>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</si>
  <si>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</si>
  <si>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</si>
  <si>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</si>
  <si>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</si>
  <si>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</si>
  <si>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</si>
  <si>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</si>
  <si>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</si>
  <si>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</si>
  <si>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</si>
  <si>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</si>
  <si>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</si>
  <si>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</si>
  <si>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</si>
  <si>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</si>
  <si>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</si>
  <si>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</si>
  <si>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</si>
  <si>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</si>
  <si>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</si>
  <si>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</si>
  <si>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</si>
  <si>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</si>
  <si>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</si>
  <si>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</si>
  <si>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</si>
  <si>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</si>
  <si>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</si>
  <si>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</si>
  <si>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</si>
  <si>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</si>
  <si>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</si>
  <si>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</si>
  <si>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</si>
  <si>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</si>
  <si>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</si>
  <si>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</si>
  <si>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</si>
  <si>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</si>
  <si>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</si>
  <si>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</si>
  <si>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</si>
  <si>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</si>
  <si>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</si>
  <si>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</si>
  <si>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</si>
  <si>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</si>
  <si>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</si>
  <si>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</si>
  <si>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</si>
  <si>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</si>
  <si>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</si>
  <si>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</si>
  <si>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</si>
  <si>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</si>
  <si>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</si>
  <si>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</si>
  <si>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</si>
  <si>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</si>
  <si>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</si>
  <si>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</si>
  <si>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</si>
  <si>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</si>
  <si>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</si>
  <si>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</si>
  <si>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</si>
  <si>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</si>
  <si>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</si>
  <si>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</si>
  <si>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</si>
  <si>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</si>
  <si>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</si>
  <si>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</si>
  <si>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</si>
  <si>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</si>
  <si>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</si>
  <si>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</si>
  <si>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</si>
  <si>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</si>
  <si>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</si>
  <si>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</si>
  <si>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</si>
  <si>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</si>
  <si>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</si>
  <si>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</si>
  <si>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</si>
  <si>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</si>
  <si>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</si>
  <si>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</si>
  <si>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</si>
  <si>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</si>
  <si>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</si>
  <si>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</si>
  <si>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</si>
  <si>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</si>
  <si>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</si>
  <si>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</si>
  <si>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</si>
  <si>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</si>
  <si>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</si>
  <si>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</si>
  <si>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</si>
  <si>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</si>
  <si>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</si>
  <si>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</si>
  <si>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</si>
  <si>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</si>
  <si>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</si>
  <si>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</si>
  <si>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</si>
  <si>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</si>
  <si>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</si>
  <si>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</si>
  <si>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</si>
  <si>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</si>
  <si>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</si>
  <si>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</si>
  <si>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</si>
  <si>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</si>
  <si>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</si>
  <si>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</si>
  <si>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</si>
  <si>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</si>
  <si>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</si>
  <si>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</si>
  <si>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</si>
  <si>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</si>
  <si>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</si>
  <si>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</si>
  <si>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</si>
  <si>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</si>
  <si>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</si>
  <si>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</si>
  <si>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</si>
  <si>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</si>
  <si>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</si>
  <si>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</si>
  <si>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</si>
  <si>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</si>
  <si>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</si>
  <si>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</si>
  <si>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</si>
  <si>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</si>
  <si>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</si>
  <si>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</si>
  <si>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</si>
  <si>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</si>
  <si>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</si>
  <si>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</si>
  <si>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</si>
  <si>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</si>
  <si>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</si>
  <si>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</si>
  <si>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</si>
  <si>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</si>
  <si>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</si>
  <si>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</si>
  <si>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</si>
  <si>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</si>
  <si>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</si>
  <si>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</si>
  <si>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</si>
  <si>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</si>
  <si>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</si>
  <si>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</si>
  <si>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</si>
  <si>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</si>
  <si>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</si>
  <si>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</si>
  <si>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</si>
  <si>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</si>
  <si>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</si>
  <si>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</si>
  <si>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</si>
  <si>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</si>
  <si>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</si>
  <si>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</si>
  <si>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</si>
  <si>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</si>
  <si>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</si>
  <si>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</si>
  <si>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</si>
  <si>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</si>
  <si>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</si>
  <si>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</si>
  <si>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</si>
  <si>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</si>
  <si>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</si>
  <si>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</si>
  <si>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</si>
  <si>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</si>
  <si>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</si>
  <si>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</si>
  <si>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</si>
  <si>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</si>
  <si>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</si>
  <si>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</si>
  <si>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</si>
  <si>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</si>
  <si>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</si>
  <si>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</si>
  <si>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</si>
  <si>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</si>
  <si>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</si>
  <si>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</si>
  <si>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</si>
  <si>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</si>
  <si>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</si>
  <si>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</si>
  <si>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</si>
  <si>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</si>
  <si>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</si>
  <si>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</si>
  <si>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</si>
  <si>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</si>
  <si>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</si>
  <si>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</si>
  <si>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</si>
  <si>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</si>
  <si>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</si>
  <si>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</si>
  <si>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</si>
  <si>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</si>
  <si>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</si>
  <si>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</si>
  <si>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</si>
  <si>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</si>
  <si>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</si>
  <si>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</si>
  <si>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</si>
  <si>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</si>
  <si>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</si>
  <si>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</si>
  <si>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</si>
  <si>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</si>
  <si>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</si>
  <si>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</si>
  <si>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</si>
  <si>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</si>
  <si>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</si>
  <si>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</si>
  <si>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</si>
  <si>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</si>
  <si>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</si>
  <si>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</si>
  <si>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</si>
  <si>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</si>
  <si>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</si>
  <si>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</si>
  <si>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</si>
  <si>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</si>
  <si>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</si>
  <si>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</si>
  <si>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</si>
  <si>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</si>
  <si>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</si>
  <si>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</si>
  <si>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</si>
  <si>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</si>
  <si>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</si>
  <si>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</si>
  <si>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</si>
  <si>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</si>
  <si>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</si>
  <si>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</si>
  <si>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</si>
  <si>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</si>
  <si>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</si>
  <si>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</si>
  <si>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</si>
  <si>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</si>
  <si>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</si>
  <si>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</si>
  <si>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</si>
  <si>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</si>
  <si>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</si>
  <si>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</si>
  <si>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</si>
  <si>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</si>
  <si>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</si>
  <si>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</si>
  <si>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</si>
  <si>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</si>
  <si>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</si>
  <si>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</si>
  <si>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</si>
  <si>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</si>
  <si>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</si>
  <si>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</si>
  <si>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</si>
  <si>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</si>
  <si>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</si>
  <si>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</si>
  <si>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</si>
  <si>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</si>
  <si>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</si>
  <si>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</si>
  <si>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</si>
  <si>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</si>
  <si>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</si>
  <si>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</si>
  <si>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</si>
  <si>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</si>
  <si>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</si>
  <si>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</si>
  <si>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</si>
  <si>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</si>
  <si>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</si>
  <si>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</si>
  <si>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</si>
  <si>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</si>
  <si>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</si>
  <si>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</si>
  <si>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</si>
  <si>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</si>
  <si>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</si>
  <si>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</si>
  <si>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</si>
  <si>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</si>
  <si>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</si>
  <si>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</si>
  <si>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</si>
  <si>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</si>
  <si>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</si>
  <si>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</si>
  <si>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</si>
  <si>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</si>
  <si>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</si>
  <si>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</si>
  <si>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</si>
  <si>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</si>
  <si>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</si>
  <si>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</si>
  <si>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</si>
  <si>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</si>
  <si>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</si>
  <si>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</si>
  <si>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</si>
  <si>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</si>
  <si>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</si>
  <si>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</si>
  <si>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</si>
  <si>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</si>
  <si>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</si>
  <si>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</si>
  <si>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</si>
  <si>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</si>
  <si>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</si>
  <si>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</si>
  <si>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</si>
  <si>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</si>
  <si>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</si>
  <si>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</si>
  <si>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</si>
  <si>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</si>
  <si>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</si>
  <si>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</si>
  <si>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</si>
  <si>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</si>
  <si>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</si>
  <si>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</si>
  <si>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</si>
  <si>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</si>
  <si>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</si>
  <si>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</si>
  <si>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</si>
  <si>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</si>
  <si>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</si>
  <si>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</si>
  <si>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</si>
  <si>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</si>
  <si>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</si>
  <si>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</si>
  <si>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</si>
  <si>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</si>
  <si>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</si>
  <si>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</si>
  <si>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</si>
  <si>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</si>
  <si>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</si>
  <si>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</si>
  <si>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</si>
  <si>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</si>
  <si>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</si>
  <si>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</si>
  <si>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</si>
  <si>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</si>
  <si>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</si>
  <si>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</si>
  <si>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</si>
  <si>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</si>
  <si>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</si>
  <si>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</si>
  <si>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</si>
  <si>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</si>
  <si>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</si>
  <si>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</si>
  <si>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</si>
  <si>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</si>
  <si>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</si>
  <si>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</si>
  <si>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</si>
  <si>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</si>
  <si>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</si>
  <si>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</si>
  <si>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</si>
  <si>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</si>
  <si>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</si>
  <si>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</si>
  <si>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</si>
  <si>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</si>
  <si>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</si>
  <si>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</si>
  <si>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</si>
  <si>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</si>
  <si>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</si>
  <si>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</si>
  <si>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</si>
  <si>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</si>
  <si>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</si>
  <si>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</si>
  <si>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</si>
  <si>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</si>
  <si>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</si>
  <si>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</si>
  <si>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</si>
  <si>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</si>
  <si>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</si>
  <si>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</si>
  <si>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</si>
  <si>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</si>
  <si>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</si>
  <si>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</si>
  <si>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</si>
  <si>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</si>
  <si>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</si>
  <si>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</si>
  <si>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</si>
  <si>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</si>
  <si>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</si>
  <si>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</si>
  <si>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</si>
  <si>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</si>
  <si>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</si>
  <si>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</si>
  <si>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</si>
  <si>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</si>
  <si>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</si>
  <si>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</si>
  <si>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</si>
  <si>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</si>
  <si>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</si>
  <si>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</si>
  <si>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</si>
  <si>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</si>
  <si>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</si>
  <si>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</si>
  <si>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</si>
  <si>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</si>
  <si>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</si>
  <si>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</si>
  <si>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</si>
  <si>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</si>
  <si>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</si>
  <si>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</si>
  <si>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</si>
  <si>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</si>
  <si>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</si>
  <si>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</si>
  <si>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</si>
  <si>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</si>
  <si>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</si>
  <si>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</si>
  <si>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</si>
  <si>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</si>
  <si>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</si>
  <si>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</si>
  <si>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</si>
  <si>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</si>
  <si>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</si>
  <si>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</si>
  <si>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</si>
  <si>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</si>
  <si>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</si>
  <si>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</si>
  <si>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</si>
  <si>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</si>
  <si>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</si>
  <si>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</si>
  <si>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</si>
  <si>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</si>
  <si>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</si>
  <si>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</si>
  <si>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</si>
  <si>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</si>
  <si>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</si>
  <si>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</si>
  <si>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</si>
  <si>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</si>
  <si>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</si>
  <si>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</si>
  <si>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</si>
  <si>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</si>
  <si>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</si>
  <si>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</si>
  <si>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</si>
  <si>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</si>
  <si>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</si>
  <si>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</si>
  <si>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</si>
  <si>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</si>
  <si>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</si>
  <si>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</si>
  <si>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</si>
  <si>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</si>
  <si>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</si>
  <si>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</si>
  <si>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</si>
  <si>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</si>
  <si>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</si>
  <si>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</si>
  <si>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</si>
  <si>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</si>
  <si>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</si>
  <si>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</si>
  <si>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</si>
  <si>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</si>
  <si>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</si>
  <si>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</si>
  <si>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</si>
  <si>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</si>
  <si>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</si>
  <si>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</si>
  <si>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</si>
  <si>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</si>
  <si>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</si>
  <si>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</si>
  <si>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</si>
  <si>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</si>
  <si>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</si>
  <si>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</si>
  <si>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</si>
  <si>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</si>
  <si>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</si>
  <si>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</si>
  <si>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</si>
  <si>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</si>
  <si>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</si>
  <si>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</si>
  <si>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</si>
  <si>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</si>
  <si>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</si>
  <si>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</si>
  <si>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</si>
  <si>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</si>
  <si>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</si>
  <si>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</si>
  <si>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</si>
  <si>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</si>
  <si>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</si>
  <si>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</si>
  <si>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</si>
  <si>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</si>
  <si>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</si>
  <si>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</si>
  <si>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</si>
  <si>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</si>
  <si>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</si>
  <si>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</si>
  <si>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</si>
  <si>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</si>
  <si>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</si>
  <si>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</si>
  <si>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</si>
  <si>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</si>
  <si>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</si>
  <si>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</si>
  <si>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</si>
  <si>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</si>
  <si>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</si>
  <si>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</si>
  <si>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</si>
  <si>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</si>
  <si>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</si>
  <si>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</si>
  <si>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</si>
  <si>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</si>
  <si>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</si>
  <si>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</si>
  <si>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</si>
  <si>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</si>
  <si>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</si>
  <si>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</si>
  <si>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</si>
  <si>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</si>
  <si>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</si>
  <si>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</si>
  <si>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</si>
  <si>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</si>
  <si>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</si>
  <si>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</si>
  <si>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</si>
  <si>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</si>
  <si>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</si>
  <si>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</si>
  <si>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</si>
  <si>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</si>
  <si>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</si>
  <si>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</si>
  <si>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</si>
  <si>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</si>
  <si>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</si>
  <si>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</si>
  <si>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</si>
  <si>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</si>
  <si>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</si>
  <si>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</si>
  <si>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</si>
  <si>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</si>
  <si>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</si>
  <si>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</si>
  <si>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</si>
  <si>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</si>
  <si>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</si>
  <si>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</si>
  <si>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</si>
  <si>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</si>
  <si>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</si>
  <si>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</si>
  <si>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</si>
  <si>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</si>
  <si>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</si>
  <si>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</si>
  <si>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</si>
  <si>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</si>
  <si>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</si>
  <si>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</si>
  <si>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</si>
  <si>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</si>
  <si>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</si>
  <si>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</si>
  <si>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</si>
  <si>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</si>
  <si>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</si>
  <si>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</si>
  <si>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</si>
  <si>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</si>
  <si>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</si>
  <si>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</si>
  <si>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</si>
  <si>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</si>
  <si>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</si>
  <si>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</si>
  <si>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</si>
  <si>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</si>
  <si>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</si>
  <si>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</si>
  <si>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</si>
  <si>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</si>
  <si>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</si>
  <si>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</si>
  <si>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</si>
  <si>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</si>
  <si>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</si>
  <si>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</si>
  <si>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</si>
  <si>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</si>
  <si>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</si>
  <si>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</si>
  <si>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</si>
  <si>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</si>
  <si>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</si>
  <si>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</si>
  <si>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</si>
  <si>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</si>
  <si>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</si>
  <si>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</si>
  <si>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</si>
  <si>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</si>
  <si>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</si>
  <si>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</si>
  <si>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</si>
  <si>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</si>
  <si>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</si>
  <si>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</si>
  <si>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</si>
  <si>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</si>
  <si>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</si>
  <si>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</si>
  <si>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</si>
  <si>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</si>
  <si>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</si>
  <si>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</si>
  <si>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</si>
  <si>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</si>
  <si>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</si>
  <si>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</si>
  <si>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</si>
  <si>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</si>
  <si>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</si>
  <si>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</si>
  <si>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</si>
  <si>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</si>
  <si>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</si>
  <si>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</si>
  <si>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</si>
  <si>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</si>
  <si>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</si>
  <si>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</si>
  <si>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</si>
  <si>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</si>
  <si>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</si>
  <si>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</si>
  <si>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</si>
  <si>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</si>
  <si>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</si>
  <si>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</si>
  <si>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</si>
  <si>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</si>
  <si>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</si>
  <si>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</si>
  <si>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</si>
  <si>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</si>
  <si>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</si>
  <si>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</si>
  <si>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</si>
  <si>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</si>
  <si>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</si>
  <si>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</si>
  <si>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</si>
  <si>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</si>
  <si>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</si>
  <si>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</si>
  <si>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</si>
  <si>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</si>
  <si>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</si>
  <si>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</si>
  <si>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</si>
  <si>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</si>
  <si>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</si>
  <si>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</si>
  <si>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</si>
  <si>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</si>
  <si>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</si>
  <si>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</si>
  <si>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</si>
  <si>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</si>
  <si>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</si>
  <si>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</si>
  <si>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</si>
  <si>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</si>
  <si>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</si>
  <si>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</si>
  <si>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</si>
  <si>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</si>
  <si>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</si>
  <si>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</si>
  <si>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</si>
  <si>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</si>
  <si>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</si>
  <si>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</si>
  <si>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</si>
  <si>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</si>
  <si>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</si>
  <si>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</si>
  <si>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</si>
  <si>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</si>
  <si>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</si>
  <si>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</si>
  <si>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</si>
  <si>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</si>
  <si>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</si>
  <si>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</si>
  <si>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</si>
  <si>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</si>
  <si>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</si>
  <si>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</si>
  <si>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</si>
  <si>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</si>
  <si>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</si>
  <si>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</si>
  <si>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</si>
  <si>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</si>
  <si>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</si>
  <si>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</si>
  <si>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</si>
  <si>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</si>
  <si>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</si>
  <si>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</si>
  <si>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</si>
  <si>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</si>
  <si>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</si>
  <si>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</si>
  <si>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</si>
  <si>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</si>
  <si>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</si>
  <si>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</si>
  <si>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</si>
  <si>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</si>
  <si>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</si>
  <si>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</si>
  <si>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</si>
  <si>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</si>
  <si>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</si>
  <si>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</si>
  <si>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</si>
  <si>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</si>
  <si>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</si>
  <si>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</si>
  <si>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</si>
  <si>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</si>
  <si>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</si>
  <si>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</si>
  <si>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</si>
  <si>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</si>
  <si>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</si>
  <si>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</si>
  <si>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</si>
  <si>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</si>
  <si>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</si>
  <si>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</si>
  <si>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</si>
  <si>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</si>
  <si>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</si>
  <si>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</si>
  <si>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</si>
  <si>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</si>
  <si>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</si>
  <si>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</si>
  <si>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</si>
  <si>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</si>
  <si>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</si>
  <si>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</si>
  <si>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</si>
  <si>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</si>
  <si>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</si>
  <si>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</si>
  <si>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</si>
  <si>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</si>
  <si>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</si>
  <si>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</si>
  <si>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</si>
  <si>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</si>
  <si>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</si>
  <si>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</si>
  <si>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</si>
  <si>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</si>
  <si>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</si>
  <si>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</si>
  <si>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</si>
  <si>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</si>
  <si>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</si>
  <si>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</si>
  <si>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</si>
  <si>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</si>
  <si>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</si>
  <si>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</si>
  <si>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</si>
  <si>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</si>
  <si>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</si>
  <si>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</si>
  <si>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</si>
  <si>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</si>
  <si>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</si>
  <si>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</si>
  <si>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</si>
  <si>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</si>
  <si>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</si>
  <si>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</si>
  <si>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</si>
  <si>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</si>
  <si>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</si>
  <si>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</si>
  <si>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</si>
  <si>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</si>
  <si>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</si>
  <si>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</si>
  <si>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</si>
  <si>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</si>
  <si>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</si>
  <si>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</si>
  <si>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</si>
  <si>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</si>
  <si>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</si>
  <si>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</si>
  <si>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</si>
  <si>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</si>
  <si>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</si>
  <si>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</si>
  <si>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</si>
  <si>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</si>
  <si>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</si>
  <si>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</si>
  <si>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</si>
  <si>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</si>
  <si>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</si>
  <si>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</si>
  <si>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</si>
  <si>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</si>
  <si>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</si>
  <si>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</si>
  <si>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</si>
  <si>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</si>
  <si>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</si>
  <si>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</si>
  <si>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</si>
  <si>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</si>
  <si>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</si>
  <si>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</si>
  <si>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</si>
  <si>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</si>
  <si>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</si>
  <si>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</si>
  <si>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</si>
  <si>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</si>
  <si>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</si>
  <si>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</si>
  <si>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</si>
  <si>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</si>
  <si>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</si>
  <si>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</si>
  <si>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</si>
  <si>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</si>
  <si>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</si>
  <si>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</si>
  <si>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</si>
  <si>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</si>
  <si>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</si>
  <si>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</si>
  <si>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</si>
  <si>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</si>
  <si>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</si>
  <si>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</si>
  <si>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</si>
  <si>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</si>
  <si>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</si>
  <si>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</si>
  <si>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</si>
  <si>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</si>
  <si>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</si>
  <si>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</si>
  <si>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</si>
  <si>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</si>
  <si>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</si>
  <si>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</si>
  <si>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</si>
  <si>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</si>
  <si>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</si>
  <si>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</si>
  <si>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</si>
  <si>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</si>
  <si>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</si>
  <si>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</si>
  <si>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</si>
  <si>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</si>
  <si>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</si>
  <si>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</si>
  <si>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</si>
  <si>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</si>
  <si>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</si>
  <si>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</si>
  <si>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</si>
  <si>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</si>
  <si>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</si>
  <si>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</si>
  <si>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</si>
  <si>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</si>
  <si>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</si>
  <si>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</si>
  <si>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</si>
  <si>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</si>
  <si>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</si>
  <si>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</si>
  <si>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</si>
  <si>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</si>
  <si>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</si>
  <si>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</si>
  <si>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</si>
  <si>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</si>
  <si>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</si>
  <si>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</si>
  <si>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</si>
  <si>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</si>
  <si>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</si>
  <si>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</si>
  <si>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</si>
  <si>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</si>
  <si>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</si>
  <si>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</si>
  <si>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</si>
  <si>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</si>
  <si>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</si>
  <si>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</si>
  <si>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</si>
  <si>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</si>
  <si>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</si>
  <si>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</si>
  <si>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</si>
  <si>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</si>
  <si>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</si>
  <si>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</si>
  <si>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</si>
  <si>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</si>
  <si>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</si>
  <si>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</si>
  <si>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</si>
  <si>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</si>
  <si>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</si>
  <si>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</si>
  <si>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</si>
  <si>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</si>
  <si>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</si>
  <si>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</si>
  <si>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</si>
  <si>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</si>
  <si>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</si>
  <si>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</si>
  <si>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</si>
  <si>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</si>
  <si>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</si>
  <si>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</si>
  <si>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</si>
  <si>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</si>
  <si>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</si>
  <si>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</si>
  <si>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</si>
  <si>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</si>
  <si>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</si>
  <si>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</si>
  <si>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</si>
  <si>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</si>
  <si>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</si>
  <si>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</si>
  <si>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</si>
  <si>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</si>
  <si>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</si>
  <si>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</si>
  <si>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</si>
  <si>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</si>
  <si>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</si>
  <si>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</si>
  <si>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</si>
  <si>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</si>
  <si>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</si>
  <si>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</si>
  <si>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</si>
  <si>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</si>
  <si>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</si>
  <si>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</si>
  <si>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</si>
  <si>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</si>
  <si>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</si>
  <si>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</si>
  <si>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</si>
  <si>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</si>
  <si>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</si>
  <si>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</si>
  <si>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</si>
  <si>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</si>
  <si>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</si>
  <si>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</si>
  <si>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</si>
  <si>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</si>
  <si>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</si>
  <si>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</si>
  <si>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</si>
  <si>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</si>
  <si>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</si>
  <si>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</si>
  <si>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</si>
  <si>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</si>
  <si>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</si>
  <si>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</si>
  <si>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</si>
  <si>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</si>
  <si>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</si>
  <si>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</si>
  <si>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</si>
  <si>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</si>
  <si>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</si>
  <si>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</si>
  <si>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</si>
  <si>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</si>
  <si>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</si>
  <si>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</si>
  <si>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</si>
  <si>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</si>
  <si>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</si>
  <si>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</si>
  <si>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</si>
  <si>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</si>
  <si>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</si>
  <si>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</si>
  <si>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</si>
  <si>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</si>
  <si>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</si>
  <si>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</si>
  <si>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</si>
  <si>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</si>
  <si>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</si>
  <si>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</si>
  <si>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</si>
  <si>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</si>
  <si>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</si>
  <si>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</si>
  <si>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</si>
  <si>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</si>
  <si>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</si>
  <si>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</si>
  <si>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</si>
  <si>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</si>
  <si>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</si>
  <si>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</si>
  <si>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</si>
  <si>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</si>
  <si>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</si>
  <si>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</si>
  <si>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</si>
  <si>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</si>
  <si>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</si>
  <si>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</si>
  <si>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</si>
  <si>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</si>
  <si>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</si>
  <si>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</si>
  <si>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</si>
  <si>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</si>
  <si>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</si>
  <si>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</si>
  <si>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</si>
  <si>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</si>
  <si>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</si>
  <si>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</si>
  <si>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</si>
  <si>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</si>
  <si>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</si>
  <si>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</si>
  <si>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</si>
  <si>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</si>
  <si>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</si>
  <si>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</si>
  <si>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</si>
  <si>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</si>
  <si>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</si>
  <si>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</si>
  <si>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</si>
  <si>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</si>
  <si>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</si>
  <si>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</si>
  <si>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</si>
  <si>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</si>
  <si>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</si>
  <si>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</si>
  <si>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</si>
  <si>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</si>
  <si>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</si>
  <si>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</si>
  <si>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</si>
  <si>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</si>
  <si>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</si>
  <si>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</si>
  <si>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</si>
  <si>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</si>
  <si>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</si>
  <si>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</si>
  <si>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</si>
  <si>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</si>
  <si>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</si>
  <si>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</si>
  <si>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</si>
  <si>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</si>
  <si>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</si>
  <si>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</si>
  <si>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</si>
  <si>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</si>
  <si>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</si>
  <si>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</si>
  <si>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</si>
  <si>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</si>
  <si>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</si>
  <si>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</si>
  <si>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</si>
  <si>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</si>
  <si>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</si>
  <si>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</si>
  <si>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</si>
  <si>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</si>
  <si>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</si>
  <si>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</si>
  <si>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</si>
  <si>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</si>
  <si>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</si>
  <si>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</si>
  <si>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</si>
  <si>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</si>
  <si>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</si>
  <si>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</si>
  <si>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</si>
  <si>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</si>
  <si>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</si>
  <si>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</si>
  <si>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</si>
  <si>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</si>
  <si>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</si>
  <si>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</si>
  <si>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</si>
  <si>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</si>
  <si>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</si>
  <si>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</si>
  <si>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</si>
  <si>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</si>
  <si>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</si>
  <si>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</si>
  <si>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</si>
  <si>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</si>
  <si>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</si>
  <si>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</si>
  <si>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</si>
  <si>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</si>
  <si>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</si>
  <si>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</si>
  <si>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</si>
  <si>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</si>
  <si>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</si>
  <si>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</si>
  <si>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</si>
  <si>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</si>
  <si>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</si>
  <si>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</si>
  <si>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</si>
  <si>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</si>
  <si>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</si>
  <si>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</si>
  <si>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</si>
  <si>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</si>
  <si>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</si>
  <si>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</si>
  <si>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</si>
  <si>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</si>
  <si>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</si>
  <si>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</si>
  <si>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</si>
  <si>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</si>
  <si>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</si>
  <si>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</si>
  <si>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</si>
  <si>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</si>
  <si>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</si>
  <si>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</si>
  <si>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</si>
  <si>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</si>
  <si>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</si>
  <si>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</si>
  <si>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</si>
  <si>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</si>
  <si>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</si>
  <si>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</si>
  <si>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</si>
  <si>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</si>
  <si>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</si>
  <si>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</si>
  <si>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</si>
  <si>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</si>
  <si>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</si>
  <si>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</si>
  <si>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</si>
  <si>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</si>
  <si>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</si>
  <si>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</si>
  <si>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</si>
  <si>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</si>
  <si>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</si>
  <si>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</si>
  <si>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</si>
  <si>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</si>
  <si>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</si>
  <si>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</si>
  <si>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</si>
  <si>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</si>
  <si>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</si>
  <si>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</si>
  <si>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</si>
  <si>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</si>
  <si>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</si>
  <si>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</si>
  <si>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</si>
  <si>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</si>
  <si>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</si>
  <si>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</si>
  <si>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</si>
  <si>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</si>
  <si>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</si>
  <si>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</si>
  <si>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</si>
  <si>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</si>
  <si>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</si>
  <si>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</si>
  <si>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</si>
  <si>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</si>
  <si>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</si>
  <si>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</si>
  <si>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</si>
  <si>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</si>
  <si>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</si>
  <si>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</si>
  <si>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</si>
  <si>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</si>
  <si>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</si>
  <si>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</si>
  <si>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</si>
  <si>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</si>
  <si>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</si>
  <si>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</si>
  <si>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</si>
  <si>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</si>
  <si>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</si>
  <si>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</si>
  <si>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</si>
  <si>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</si>
  <si>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</si>
  <si>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</si>
  <si>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</si>
  <si>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</si>
  <si>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</si>
  <si>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</si>
  <si>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</si>
  <si>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</si>
  <si>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</si>
  <si>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</si>
  <si>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</si>
  <si>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</si>
  <si>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</si>
  <si>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</si>
  <si>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</si>
  <si>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</si>
  <si>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</si>
  <si>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</si>
  <si>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</si>
  <si>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</si>
  <si>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</si>
  <si>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</si>
  <si>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</si>
  <si>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</si>
  <si>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</si>
  <si>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</si>
  <si>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</si>
  <si>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</si>
  <si>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</si>
  <si>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</si>
  <si>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</si>
  <si>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</si>
  <si>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</si>
  <si>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</si>
  <si>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</si>
  <si>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</si>
  <si>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</si>
  <si>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</si>
  <si>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</si>
  <si>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</si>
  <si>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</si>
  <si>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</si>
  <si>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</si>
  <si>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</si>
  <si>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</si>
  <si>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</si>
  <si>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</si>
  <si>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</si>
  <si>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</si>
  <si>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</si>
  <si>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</si>
  <si>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</si>
  <si>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</si>
  <si>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</si>
  <si>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</si>
  <si>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</si>
  <si>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</si>
  <si>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</si>
  <si>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</si>
  <si>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</si>
  <si>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</si>
  <si>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</si>
  <si>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</si>
  <si>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</si>
  <si>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</si>
  <si>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</si>
  <si>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</si>
  <si>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</si>
  <si>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</si>
  <si>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</si>
  <si>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</si>
  <si>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</si>
  <si>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</si>
  <si>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</si>
  <si>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</si>
  <si>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</si>
  <si>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</si>
  <si>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</si>
  <si>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</si>
  <si>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</si>
  <si>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</si>
  <si>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</si>
  <si>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</si>
  <si>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</si>
  <si>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</si>
  <si>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</si>
  <si>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</si>
  <si>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</si>
  <si>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</si>
  <si>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</si>
  <si>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</si>
  <si>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</si>
  <si>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</si>
  <si>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</si>
  <si>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</si>
  <si>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</si>
  <si>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</si>
  <si>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</si>
  <si>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</si>
  <si>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</si>
  <si>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</si>
  <si>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</si>
  <si>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</si>
  <si>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</si>
  <si>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</si>
  <si>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</si>
  <si>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</si>
  <si>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</si>
  <si>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</si>
  <si>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</si>
  <si>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</si>
  <si>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</si>
  <si>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</si>
  <si>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</si>
  <si>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</si>
  <si>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</si>
  <si>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</si>
  <si>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</si>
  <si>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</si>
  <si>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</si>
  <si>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</si>
  <si>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</si>
  <si>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</si>
  <si>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</si>
  <si>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</si>
  <si>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</si>
  <si>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</si>
  <si>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</si>
  <si>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</si>
  <si>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</si>
  <si>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</si>
  <si>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</si>
  <si>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</si>
  <si>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</si>
  <si>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</si>
  <si>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</si>
  <si>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</si>
  <si>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</si>
  <si>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</si>
  <si>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</si>
  <si>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</si>
  <si>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</si>
  <si>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</si>
  <si>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</si>
  <si>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</si>
  <si>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</si>
  <si>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</si>
  <si>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</si>
  <si>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</si>
  <si>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</si>
  <si>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</si>
  <si>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</si>
  <si>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</si>
  <si>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</si>
  <si>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</si>
  <si>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</si>
  <si>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</si>
  <si>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</si>
  <si>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</si>
  <si>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</si>
  <si>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</si>
  <si>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</si>
  <si>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</si>
  <si>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</si>
  <si>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</si>
  <si>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</si>
  <si>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</si>
  <si>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</si>
  <si>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</si>
  <si>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</si>
  <si>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</si>
  <si>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</si>
  <si>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</si>
  <si>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</si>
  <si>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</si>
  <si>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</si>
  <si>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</si>
  <si>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</si>
  <si>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</si>
  <si>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</si>
  <si>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</si>
  <si>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</si>
  <si>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</si>
  <si>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</si>
  <si>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</si>
  <si>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</si>
  <si>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</si>
  <si>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</si>
  <si>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</si>
  <si>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</si>
  <si>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</si>
  <si>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</si>
  <si>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</si>
  <si>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</si>
  <si>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</si>
  <si>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</si>
  <si>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</si>
  <si>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</si>
  <si>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</si>
  <si>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</si>
  <si>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</si>
  <si>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</si>
  <si>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</si>
  <si>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</si>
  <si>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</si>
  <si>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</si>
  <si>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</si>
  <si>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</si>
  <si>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</si>
  <si>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</si>
  <si>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</si>
  <si>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</si>
  <si>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</si>
  <si>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</si>
  <si>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</si>
  <si>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</si>
  <si>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</si>
  <si>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</si>
  <si>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</si>
  <si>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</si>
  <si>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</si>
  <si>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</si>
  <si>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</si>
  <si>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</si>
  <si>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</si>
  <si>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</si>
  <si>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</si>
  <si>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</si>
  <si>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</si>
  <si>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</si>
  <si>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</si>
  <si>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</si>
  <si>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</si>
  <si>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</si>
  <si>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</si>
  <si>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</si>
  <si>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</si>
  <si>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</si>
  <si>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</si>
  <si>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</si>
  <si>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</si>
  <si>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</si>
  <si>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</si>
  <si>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</si>
  <si>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</si>
  <si>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</si>
  <si>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</si>
  <si>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</si>
  <si>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</si>
  <si>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</si>
  <si>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</si>
  <si>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</si>
  <si>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</si>
  <si>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</si>
  <si>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</si>
  <si>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</si>
  <si>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</si>
  <si>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</si>
  <si>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</si>
  <si>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</si>
  <si>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</si>
  <si>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</si>
  <si>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</si>
  <si>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</si>
  <si>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</si>
  <si>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</si>
  <si>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</si>
  <si>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</si>
  <si>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</si>
  <si>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</si>
  <si>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</si>
  <si>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</si>
  <si>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</si>
  <si>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</si>
  <si>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</si>
  <si>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</si>
  <si>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</si>
  <si>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</si>
  <si>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</si>
  <si>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</si>
  <si>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</si>
  <si>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</si>
  <si>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</si>
  <si>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</si>
  <si>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</si>
  <si>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</si>
  <si>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</si>
  <si>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</si>
  <si>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</si>
  <si>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</si>
  <si>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</si>
  <si>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</si>
  <si>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</si>
  <si>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</si>
  <si>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</si>
  <si>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</si>
  <si>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</si>
  <si>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</si>
  <si>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</si>
  <si>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</si>
  <si>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</si>
  <si>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</si>
  <si>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</si>
  <si>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</si>
  <si>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</si>
  <si>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</si>
  <si>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</si>
  <si>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</si>
  <si>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</si>
  <si>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</si>
  <si>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</si>
  <si>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</si>
  <si>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</si>
  <si>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</si>
  <si>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</si>
  <si>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</si>
  <si>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</si>
  <si>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</si>
  <si>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</si>
  <si>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</si>
  <si>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</si>
  <si>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</si>
  <si>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</si>
  <si>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</si>
  <si>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</si>
  <si>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</si>
  <si>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</si>
  <si>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</si>
  <si>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</si>
  <si>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</si>
  <si>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</si>
  <si>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</si>
  <si>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</si>
  <si>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</si>
  <si>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</si>
  <si>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</si>
  <si>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</si>
  <si>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</si>
  <si>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</si>
  <si>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</si>
  <si>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</si>
  <si>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</si>
  <si>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</si>
  <si>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</si>
  <si>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</si>
  <si>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</si>
  <si>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</si>
  <si>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</si>
  <si>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</si>
  <si>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</si>
  <si>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</si>
  <si>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</si>
  <si>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</si>
  <si>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</si>
  <si>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</si>
  <si>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</si>
  <si>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</si>
  <si>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</si>
  <si>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</si>
  <si>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</si>
  <si>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</si>
  <si>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</si>
  <si>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</si>
  <si>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</si>
  <si>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</si>
  <si>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</si>
  <si>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</si>
  <si>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</si>
  <si>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</si>
  <si>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</si>
  <si>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</si>
  <si>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</si>
  <si>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</si>
  <si>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</si>
  <si>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</si>
  <si>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</si>
  <si>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</si>
  <si>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</si>
  <si>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</si>
  <si>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</si>
  <si>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</si>
  <si>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</si>
  <si>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</si>
  <si>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</si>
  <si>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</si>
  <si>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</si>
  <si>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</si>
  <si>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</si>
  <si>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</si>
  <si>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</si>
  <si>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</si>
  <si>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</si>
  <si>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</si>
  <si>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</si>
  <si>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</si>
  <si>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</si>
  <si>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</si>
  <si>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</si>
  <si>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</si>
  <si>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</si>
  <si>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</si>
  <si>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</si>
  <si>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</si>
  <si>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</si>
  <si>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</si>
  <si>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</si>
  <si>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</si>
  <si>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</si>
  <si>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</si>
  <si>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</si>
  <si>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</si>
  <si>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</si>
  <si>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</si>
  <si>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</si>
  <si>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</si>
  <si>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</si>
  <si>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</si>
  <si>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</si>
  <si>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</si>
  <si>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</si>
  <si>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</si>
  <si>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</si>
  <si>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</si>
  <si>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</si>
  <si>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</si>
  <si>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</si>
  <si>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</si>
  <si>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</si>
  <si>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</si>
  <si>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</si>
  <si>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</si>
  <si>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</si>
  <si>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</si>
  <si>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</si>
  <si>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</si>
  <si>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</si>
  <si>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</si>
  <si>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</si>
  <si>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</si>
  <si>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</si>
  <si>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</si>
  <si>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</si>
  <si>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</si>
  <si>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</si>
  <si>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</si>
  <si>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</si>
  <si>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</si>
  <si>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</si>
  <si>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</si>
  <si>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</si>
  <si>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</si>
  <si>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</si>
  <si>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</si>
  <si>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</si>
  <si>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</si>
  <si>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</si>
  <si>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</si>
  <si>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</si>
  <si>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</si>
  <si>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</si>
  <si>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</si>
  <si>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</si>
  <si>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</si>
  <si>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</si>
  <si>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</si>
  <si>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</si>
  <si>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</si>
  <si>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</si>
  <si>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</si>
  <si>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</si>
  <si>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</si>
  <si>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</si>
  <si>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</si>
  <si>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</si>
  <si>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</si>
  <si>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</si>
  <si>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</si>
  <si>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</si>
  <si>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</si>
  <si>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</si>
  <si>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</si>
  <si>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</si>
  <si>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</si>
  <si>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</si>
  <si>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</si>
  <si>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</si>
  <si>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</si>
  <si>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</si>
  <si>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</si>
  <si>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</si>
  <si>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</si>
  <si>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</si>
  <si>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</si>
  <si>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</si>
  <si>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</si>
  <si>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</si>
  <si>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</si>
  <si>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</si>
  <si>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</si>
  <si>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</si>
  <si>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</si>
  <si>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</si>
  <si>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</si>
  <si>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</si>
  <si>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</si>
  <si>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</si>
  <si>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</si>
  <si>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</si>
  <si>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</si>
  <si>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</si>
  <si>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</si>
  <si>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</si>
  <si>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</si>
  <si>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</si>
  <si>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</si>
  <si>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</si>
  <si>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</si>
  <si>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</si>
  <si>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</si>
  <si>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</si>
  <si>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</si>
  <si>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</si>
  <si>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</si>
  <si>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</si>
  <si>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</si>
  <si>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</si>
  <si>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</si>
  <si>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</si>
  <si>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</si>
  <si>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</si>
  <si>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</si>
  <si>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</si>
  <si>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</si>
  <si>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</si>
  <si>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</si>
  <si>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</si>
  <si>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</si>
  <si>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</si>
  <si>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</si>
  <si>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</si>
  <si>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</si>
  <si>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</si>
  <si>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</si>
  <si>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</si>
  <si>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</si>
  <si>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</si>
  <si>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</si>
  <si>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</si>
  <si>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</si>
  <si>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</si>
  <si>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</si>
  <si>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</si>
  <si>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</si>
  <si>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</si>
  <si>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</si>
  <si>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</si>
  <si>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</si>
  <si>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</si>
  <si>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</si>
  <si>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</si>
  <si>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</si>
  <si>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</si>
  <si>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</si>
  <si>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</si>
  <si>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</si>
  <si>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</si>
  <si>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</si>
  <si>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</si>
  <si>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</si>
  <si>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</si>
  <si>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</si>
  <si>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</si>
  <si>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</si>
  <si>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</si>
  <si>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</si>
  <si>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</si>
  <si>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</si>
  <si>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</si>
  <si>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</si>
  <si>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</si>
  <si>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</si>
  <si>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</si>
  <si>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</si>
  <si>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</si>
  <si>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</si>
  <si>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</si>
  <si>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</si>
  <si>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</si>
  <si>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</si>
  <si>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</si>
  <si>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</si>
  <si>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</si>
  <si>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</si>
  <si>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</si>
  <si>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</si>
  <si>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</si>
  <si>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</si>
  <si>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</si>
  <si>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</si>
  <si>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</si>
  <si>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</si>
  <si>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</si>
  <si>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</si>
  <si>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</si>
  <si>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</si>
  <si>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</si>
  <si>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</si>
  <si>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</si>
  <si>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</si>
  <si>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</si>
  <si>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</si>
  <si>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</si>
  <si>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</si>
  <si>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</si>
  <si>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</si>
  <si>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</si>
  <si>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</si>
  <si>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</si>
  <si>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</si>
  <si>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</si>
  <si>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</si>
  <si>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</si>
  <si>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</si>
  <si>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</si>
  <si>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</si>
  <si>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</si>
  <si>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</si>
  <si>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</si>
  <si>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</si>
  <si>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</si>
  <si>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</si>
  <si>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</si>
  <si>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</si>
  <si>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</si>
  <si>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</si>
  <si>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</si>
  <si>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</si>
  <si>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</si>
  <si>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</si>
  <si>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</si>
  <si>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</si>
  <si>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</si>
  <si>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</si>
  <si>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</si>
  <si>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</si>
  <si>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</si>
  <si>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</si>
  <si>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</si>
  <si>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</si>
  <si>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</si>
  <si>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</si>
  <si>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</si>
  <si>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</si>
  <si>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</si>
  <si>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</si>
  <si>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</si>
  <si>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</si>
  <si>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</si>
  <si>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</si>
  <si>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</si>
  <si>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</si>
  <si>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</si>
  <si>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</si>
  <si>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</si>
  <si>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</si>
  <si>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</si>
  <si>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</si>
  <si>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</si>
  <si>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</si>
  <si>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</si>
  <si>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</si>
  <si>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</si>
  <si>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</si>
  <si>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</si>
  <si>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</si>
  <si>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</si>
  <si>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</si>
  <si>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</si>
  <si>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</si>
  <si>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</si>
  <si>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</si>
  <si>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</si>
  <si>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</si>
  <si>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</si>
  <si>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</si>
  <si>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</si>
  <si>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</si>
  <si>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</si>
  <si>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</si>
  <si>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</si>
  <si>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</si>
  <si>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</si>
  <si>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</si>
  <si>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</si>
  <si>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</si>
  <si>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</si>
  <si>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</si>
  <si>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</si>
  <si>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</si>
  <si>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</si>
  <si>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</si>
  <si>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</si>
  <si>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</si>
  <si>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</si>
  <si>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</si>
  <si>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</si>
  <si>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</si>
  <si>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</si>
  <si>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</si>
  <si>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</si>
  <si>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</si>
  <si>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</si>
  <si>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</si>
  <si>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</si>
  <si>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</si>
  <si>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</si>
  <si>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</si>
  <si>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</si>
  <si>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</si>
  <si>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</si>
  <si>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</si>
  <si>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</si>
  <si>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</si>
  <si>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</si>
  <si>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</si>
  <si>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</si>
  <si>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</si>
  <si>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</si>
  <si>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</si>
  <si>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</si>
  <si>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</si>
  <si>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</si>
  <si>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</si>
  <si>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</si>
  <si>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</si>
  <si>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</si>
  <si>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</si>
  <si>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</si>
  <si>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</si>
  <si>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</si>
  <si>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</si>
  <si>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</si>
  <si>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</si>
  <si>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</si>
  <si>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</si>
  <si>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</si>
  <si>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</si>
  <si>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</si>
  <si>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</si>
  <si>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</si>
  <si>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</si>
  <si>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</si>
  <si>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</si>
  <si>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</si>
  <si>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</si>
  <si>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</si>
  <si>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</si>
  <si>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</si>
  <si>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</si>
  <si>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</si>
  <si>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</si>
  <si>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</si>
  <si>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</si>
  <si>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</si>
  <si>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</si>
  <si>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</si>
  <si>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</si>
  <si>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</si>
  <si>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</si>
  <si>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</si>
  <si>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</si>
  <si>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</si>
  <si>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</si>
  <si>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</si>
  <si>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</si>
  <si>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</si>
  <si>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</si>
  <si>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</si>
  <si>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</si>
  <si>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</si>
  <si>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</si>
  <si>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</si>
  <si>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</si>
  <si>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</si>
  <si>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</si>
  <si>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</si>
  <si>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</si>
  <si>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</si>
  <si>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</si>
  <si>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</si>
  <si>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</si>
  <si>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</si>
  <si>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</si>
  <si>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</si>
  <si>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</si>
  <si>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</si>
  <si>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</si>
  <si>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</si>
  <si>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</si>
  <si>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</si>
  <si>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</si>
  <si>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</si>
  <si>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</si>
  <si>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</si>
  <si>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</si>
  <si>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</si>
  <si>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</si>
  <si>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</si>
  <si>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</si>
  <si>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</si>
  <si>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</si>
  <si>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</si>
  <si>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</si>
  <si>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</si>
  <si>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</si>
  <si>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</si>
  <si>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</si>
  <si>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</si>
  <si>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</si>
  <si>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</si>
  <si>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</si>
  <si>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</si>
  <si>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</si>
  <si>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</si>
  <si>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</si>
  <si>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</si>
  <si>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</si>
  <si>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</si>
  <si>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</si>
  <si>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</si>
  <si>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</si>
  <si>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</si>
  <si>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</si>
  <si>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</si>
  <si>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</si>
  <si>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</si>
  <si>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</si>
  <si>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</si>
  <si>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</si>
  <si>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</si>
  <si>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</si>
  <si>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</si>
  <si>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</si>
  <si>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</si>
  <si>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</si>
  <si>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</si>
  <si>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</si>
  <si>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</si>
  <si>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</si>
  <si>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</si>
  <si>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</si>
  <si>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</si>
  <si>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</si>
  <si>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</si>
  <si>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</si>
  <si>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</si>
  <si>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</si>
  <si>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</si>
  <si>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</si>
  <si>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</si>
  <si>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</si>
  <si>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</si>
  <si>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</si>
  <si>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</si>
  <si>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</si>
  <si>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</si>
  <si>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</si>
  <si>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</si>
  <si>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</si>
  <si>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</si>
  <si>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</si>
  <si>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</si>
  <si>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</si>
  <si>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</si>
  <si>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</si>
  <si>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</si>
  <si>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</si>
  <si>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</si>
  <si>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</si>
  <si>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</si>
  <si>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</si>
  <si>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</si>
  <si>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</si>
  <si>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</si>
  <si>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</si>
  <si>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</si>
  <si>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</si>
  <si>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</si>
  <si>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</si>
  <si>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</si>
  <si>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</si>
  <si>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</si>
  <si>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</si>
  <si>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</si>
  <si>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</si>
  <si>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</si>
  <si>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</si>
  <si>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</si>
  <si>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</si>
  <si>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</si>
  <si>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</si>
  <si>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</si>
  <si>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</si>
  <si>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</si>
  <si>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</si>
  <si>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</si>
  <si>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</si>
  <si>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</si>
  <si>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</si>
  <si>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</si>
  <si>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</si>
  <si>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</si>
  <si>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</si>
  <si>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</si>
  <si>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</si>
  <si>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</si>
  <si>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</si>
  <si>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</si>
  <si>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</si>
  <si>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</si>
  <si>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</si>
  <si>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</si>
  <si>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</si>
  <si>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</si>
  <si>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</si>
  <si>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</si>
  <si>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</si>
  <si>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</si>
  <si>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</si>
  <si>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</si>
  <si>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</si>
  <si>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</si>
  <si>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</si>
  <si>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</si>
  <si>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</si>
  <si>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</si>
  <si>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</si>
  <si>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</si>
  <si>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</si>
  <si>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</si>
  <si>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</si>
  <si>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</si>
  <si>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</si>
  <si>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</si>
  <si>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</si>
  <si>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</si>
  <si>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</si>
  <si>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</si>
  <si>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</si>
  <si>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</si>
  <si>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</si>
  <si>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</si>
  <si>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</si>
  <si>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</si>
  <si>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</si>
  <si>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</si>
  <si>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</si>
  <si>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</si>
  <si>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</si>
  <si>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</si>
  <si>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</si>
  <si>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</si>
  <si>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</si>
  <si>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</si>
  <si>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</si>
  <si>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</si>
  <si>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</si>
  <si>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</si>
  <si>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</si>
  <si>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</si>
  <si>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</si>
  <si>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</si>
  <si>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</si>
  <si>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</si>
  <si>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</si>
  <si>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</si>
  <si>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</si>
  <si>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</si>
  <si>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</si>
  <si>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</si>
  <si>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</si>
  <si>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</si>
  <si>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</si>
  <si>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</si>
  <si>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</si>
  <si>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</si>
  <si>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</si>
  <si>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</si>
  <si>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</si>
  <si>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</si>
  <si>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</si>
  <si>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</si>
  <si>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</si>
  <si>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</si>
  <si>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</si>
  <si>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</si>
  <si>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</si>
  <si>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</si>
  <si>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</si>
  <si>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</si>
  <si>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</si>
  <si>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</si>
  <si>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</si>
  <si>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</si>
  <si>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</si>
  <si>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</si>
  <si>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</si>
  <si>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</si>
  <si>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</si>
  <si>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</si>
  <si>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</si>
  <si>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</si>
  <si>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</si>
  <si>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</si>
  <si>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</si>
  <si>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</si>
  <si>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</si>
  <si>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</si>
  <si>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</si>
  <si>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</si>
  <si>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</si>
  <si>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</si>
  <si>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</si>
  <si>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</si>
  <si>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</si>
  <si>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</si>
  <si>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</si>
  <si>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</si>
  <si>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</si>
  <si>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</si>
  <si>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</si>
  <si>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</si>
  <si>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</si>
  <si>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</si>
  <si>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</si>
  <si>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</si>
  <si>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</si>
  <si>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</si>
  <si>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</si>
  <si>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</si>
  <si>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</si>
  <si>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</si>
  <si>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</si>
  <si>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</si>
  <si>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</si>
  <si>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</si>
  <si>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</si>
  <si>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</si>
  <si>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</si>
  <si>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</si>
  <si>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</si>
  <si>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</si>
  <si>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</si>
  <si>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</si>
  <si>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</si>
  <si>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</si>
  <si>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</si>
  <si>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</si>
  <si>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</si>
  <si>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</si>
  <si>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</si>
  <si>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</si>
  <si>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</si>
  <si>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</si>
  <si>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</si>
  <si>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</si>
  <si>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</si>
  <si>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</si>
  <si>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</si>
  <si>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</si>
  <si>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</si>
  <si>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</si>
  <si>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</si>
  <si>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</si>
  <si>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</si>
  <si>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</si>
  <si>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</si>
  <si>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</si>
  <si>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</si>
  <si>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</si>
  <si>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</si>
  <si>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</si>
  <si>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</si>
  <si>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</si>
  <si>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</si>
  <si>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</si>
  <si>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</si>
  <si>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</si>
  <si>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</si>
  <si>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</si>
  <si>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</si>
  <si>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</si>
  <si>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</si>
  <si>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</si>
  <si>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</si>
  <si>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</si>
  <si>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</si>
  <si>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</si>
  <si>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</si>
  <si>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</si>
  <si>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</si>
  <si>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</si>
  <si>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</si>
  <si>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</si>
  <si>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</si>
  <si>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</si>
  <si>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</si>
  <si>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</si>
  <si>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</si>
  <si>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</si>
  <si>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</si>
  <si>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</si>
  <si>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</si>
  <si>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</si>
  <si>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</si>
  <si>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</si>
  <si>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</si>
  <si>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</si>
  <si>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</si>
  <si>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</si>
  <si>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</si>
  <si>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</si>
  <si>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</si>
  <si>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</si>
  <si>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</si>
  <si>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</si>
  <si>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</si>
  <si>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</si>
  <si>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</si>
  <si>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</si>
  <si>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</si>
  <si>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</si>
  <si>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</si>
  <si>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</si>
  <si>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</si>
  <si>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</si>
  <si>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</si>
  <si>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</si>
  <si>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</si>
  <si>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</si>
  <si>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</si>
  <si>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</si>
  <si>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</si>
  <si>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</si>
  <si>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</si>
  <si>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</si>
  <si>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</si>
  <si>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</si>
  <si>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</si>
  <si>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</si>
  <si>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</si>
  <si>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</si>
  <si>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</si>
  <si>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</si>
  <si>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</si>
  <si>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</si>
  <si>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</si>
  <si>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</si>
  <si>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</si>
  <si>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</si>
  <si>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</si>
  <si>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</si>
  <si>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</si>
  <si>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</si>
  <si>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</si>
  <si>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</si>
  <si>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</si>
  <si>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</si>
  <si>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</si>
  <si>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</si>
  <si>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</si>
  <si>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</si>
  <si>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</si>
  <si>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</si>
  <si>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</si>
  <si>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</si>
  <si>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</si>
  <si>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</si>
  <si>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</si>
  <si>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</si>
  <si>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</si>
  <si>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</si>
  <si>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</si>
  <si>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</si>
  <si>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</si>
  <si>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</si>
  <si>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</si>
  <si>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</si>
  <si>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</si>
  <si>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</si>
  <si>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</si>
  <si>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</si>
  <si>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</si>
  <si>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</si>
  <si>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</si>
  <si>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</si>
  <si>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</si>
  <si>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</si>
  <si>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</si>
  <si>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</si>
  <si>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</si>
  <si>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</si>
  <si>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</si>
  <si>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</si>
  <si>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</si>
  <si>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</si>
  <si>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</si>
  <si>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</si>
  <si>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</si>
  <si>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</si>
  <si>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</si>
  <si>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</si>
  <si>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</si>
  <si>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</si>
  <si>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</si>
  <si>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</si>
  <si>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</si>
  <si>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</si>
  <si>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</si>
  <si>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</si>
  <si>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</si>
  <si>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</si>
  <si>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</si>
  <si>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</si>
  <si>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</si>
  <si>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</si>
  <si>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</si>
  <si>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</si>
  <si>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</si>
  <si>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</si>
  <si>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</si>
  <si>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</si>
  <si>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</si>
  <si>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</si>
  <si>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</si>
  <si>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</si>
  <si>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</si>
  <si>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</si>
  <si>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</si>
  <si>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</si>
  <si>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</si>
  <si>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</si>
  <si>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</si>
  <si>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</si>
  <si>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</si>
  <si>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</si>
  <si>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</si>
  <si>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</si>
  <si>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</si>
  <si>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</si>
  <si>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</si>
  <si>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</si>
  <si>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</si>
  <si>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</si>
  <si>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</si>
  <si>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</si>
  <si>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</si>
  <si>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</si>
  <si>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</si>
  <si>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</si>
  <si>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</si>
  <si>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</si>
  <si>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</si>
  <si>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</si>
  <si>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</si>
  <si>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</si>
  <si>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</si>
  <si>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</si>
  <si>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</si>
  <si>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</si>
  <si>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</si>
  <si>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</si>
  <si>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</si>
  <si>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</si>
  <si>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</si>
  <si>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</si>
  <si>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</si>
  <si>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</si>
  <si>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</si>
  <si>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</si>
  <si>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</si>
  <si>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</si>
  <si>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</si>
  <si>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</si>
  <si>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</si>
  <si>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</si>
  <si>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</si>
  <si>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</si>
  <si>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</si>
  <si>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</si>
  <si>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</si>
  <si>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</si>
  <si>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</si>
  <si>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</si>
  <si>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</si>
  <si>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</si>
  <si>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</si>
  <si>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</si>
  <si>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</si>
  <si>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</si>
  <si>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</si>
  <si>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</si>
  <si>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</si>
  <si>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</si>
  <si>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</si>
  <si>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</si>
  <si>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</si>
  <si>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</si>
  <si>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</si>
  <si>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</si>
  <si>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</si>
  <si>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</si>
  <si>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</si>
  <si>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</si>
  <si>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</si>
  <si>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</si>
  <si>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</si>
  <si>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</si>
  <si>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</si>
  <si>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</si>
  <si>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</si>
  <si>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</si>
  <si>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</si>
  <si>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</si>
  <si>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</si>
  <si>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</si>
  <si>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</si>
  <si>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</si>
  <si>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</si>
  <si>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</si>
  <si>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</si>
  <si>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</si>
  <si>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</si>
  <si>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</si>
  <si>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</si>
  <si>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</si>
  <si>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</si>
  <si>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</si>
  <si>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</si>
  <si>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</si>
  <si>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</si>
  <si>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</si>
  <si>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</si>
  <si>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</si>
  <si>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</si>
  <si>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</si>
  <si>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</si>
  <si>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</si>
  <si>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</si>
  <si>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</si>
  <si>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</si>
  <si>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</si>
  <si>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</si>
  <si>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</si>
  <si>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</si>
  <si>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</si>
  <si>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</si>
  <si>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</si>
  <si>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</si>
  <si>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</si>
  <si>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</si>
  <si>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</si>
  <si>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</si>
  <si>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</si>
  <si>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</si>
  <si>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</si>
  <si>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</si>
  <si>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</si>
  <si>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</si>
  <si>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</si>
  <si>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</si>
  <si>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</si>
  <si>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</si>
  <si>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</si>
  <si>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</si>
  <si>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</si>
  <si>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</si>
  <si>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</si>
  <si>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</si>
  <si>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</si>
  <si>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</si>
  <si>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</si>
  <si>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</si>
  <si>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</si>
  <si>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</si>
  <si>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</si>
  <si>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</si>
  <si>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</si>
  <si>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</si>
  <si>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</si>
  <si>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</si>
  <si>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</si>
  <si>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</si>
  <si>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</si>
  <si>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</si>
  <si>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</si>
  <si>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</si>
  <si>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</si>
  <si>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</si>
  <si>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</si>
  <si>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</si>
  <si>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</si>
  <si>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</si>
  <si>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</si>
  <si>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</si>
  <si>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</si>
  <si>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</si>
  <si>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</si>
  <si>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</si>
  <si>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</si>
  <si>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</si>
  <si>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</si>
  <si>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</si>
  <si>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</si>
  <si>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</si>
  <si>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</si>
  <si>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</si>
  <si>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</si>
  <si>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</si>
  <si>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</si>
  <si>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</si>
  <si>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</si>
  <si>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</si>
  <si>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</si>
  <si>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</si>
  <si>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</si>
  <si>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</si>
  <si>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</si>
  <si>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</si>
  <si>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</si>
  <si>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</si>
  <si>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</si>
  <si>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</si>
  <si>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</si>
  <si>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</si>
  <si>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</si>
  <si>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</si>
  <si>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</si>
  <si>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</si>
  <si>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</si>
  <si>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</si>
  <si>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</si>
  <si>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</si>
  <si>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</si>
  <si>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</si>
  <si>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</si>
  <si>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</si>
  <si>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</si>
  <si>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</si>
  <si>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</si>
  <si>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</si>
  <si>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</si>
  <si>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</si>
  <si>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</si>
  <si>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</si>
  <si>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</si>
  <si>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</si>
  <si>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</si>
  <si>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</si>
  <si>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</si>
  <si>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</si>
  <si>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</si>
  <si>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</si>
  <si>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</si>
  <si>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</si>
  <si>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</si>
  <si>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</si>
  <si>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</si>
  <si>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</si>
  <si>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</si>
  <si>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</si>
  <si>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</si>
  <si>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</si>
  <si>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</si>
  <si>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</si>
  <si>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</si>
  <si>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</si>
  <si>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</si>
  <si>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</si>
  <si>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</si>
  <si>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</si>
  <si>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</si>
  <si>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</si>
  <si>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</si>
  <si>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</si>
  <si>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</si>
  <si>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</si>
  <si>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</si>
  <si>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</si>
  <si>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</si>
  <si>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</si>
  <si>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</si>
  <si>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</si>
  <si>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</si>
  <si>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</si>
  <si>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</si>
  <si>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</si>
  <si>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</si>
  <si>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</si>
  <si>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</si>
  <si>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</si>
  <si>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</si>
  <si>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</si>
  <si>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</si>
  <si>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</si>
  <si>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</si>
  <si>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</si>
  <si>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</si>
  <si>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</si>
  <si>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</si>
  <si>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</si>
  <si>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</si>
  <si>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</si>
  <si>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</si>
  <si>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</si>
  <si>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</si>
  <si>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</si>
  <si>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</si>
  <si>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</si>
  <si>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</si>
  <si>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</si>
  <si>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</si>
  <si>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</si>
  <si>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</si>
  <si>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</si>
  <si>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</si>
  <si>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</si>
  <si>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</si>
  <si>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</si>
  <si>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</si>
  <si>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</si>
  <si>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</si>
  <si>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</si>
  <si>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</si>
  <si>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</si>
  <si>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</si>
  <si>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</si>
  <si>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</si>
  <si>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</si>
  <si>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</si>
  <si>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</si>
  <si>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</si>
  <si>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</si>
  <si>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</si>
  <si>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</si>
  <si>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</si>
  <si>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</si>
  <si>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</si>
  <si>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</si>
  <si>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</si>
  <si>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</si>
  <si>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</si>
  <si>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</si>
  <si>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</si>
  <si>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</si>
  <si>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</si>
  <si>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</si>
  <si>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</si>
  <si>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</si>
  <si>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</si>
  <si>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</si>
  <si>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</si>
  <si>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</si>
  <si>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</si>
  <si>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</si>
  <si>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</si>
  <si>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</si>
  <si>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</si>
  <si>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</si>
  <si>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</si>
  <si>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</si>
  <si>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</si>
  <si>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</si>
  <si>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</si>
  <si>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</si>
  <si>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</si>
  <si>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</si>
  <si>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</si>
  <si>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</si>
  <si>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</si>
  <si>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</si>
  <si>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</si>
  <si>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</si>
  <si>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</si>
  <si>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</si>
  <si>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</si>
  <si>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</si>
  <si>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</si>
  <si>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</si>
  <si>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</si>
  <si>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</si>
  <si>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</si>
  <si>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</si>
  <si>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</si>
  <si>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</si>
  <si>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</si>
  <si>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</si>
  <si>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</si>
  <si>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</si>
  <si>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</si>
  <si>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</si>
  <si>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</si>
  <si>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</si>
  <si>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</si>
  <si>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</si>
  <si>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</si>
  <si>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</si>
  <si>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</si>
  <si>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</si>
  <si>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</si>
  <si>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</si>
  <si>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</si>
  <si>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</si>
  <si>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</si>
  <si>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</si>
  <si>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</si>
  <si>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</si>
  <si>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</si>
  <si>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</si>
  <si>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</si>
  <si>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</si>
  <si>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</si>
  <si>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</si>
  <si>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</si>
  <si>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</si>
  <si>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</si>
  <si>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</si>
  <si>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</si>
  <si>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</si>
  <si>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</si>
  <si>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</si>
  <si>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</si>
  <si>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</si>
  <si>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</si>
  <si>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</si>
  <si>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</si>
  <si>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</si>
  <si>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</si>
  <si>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</si>
  <si>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</si>
  <si>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</si>
  <si>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</si>
  <si>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</si>
  <si>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</si>
  <si>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</si>
  <si>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</si>
  <si>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</si>
  <si>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</si>
  <si>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</si>
  <si>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</si>
  <si>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</si>
  <si>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</si>
  <si>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</si>
  <si>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</si>
  <si>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</si>
  <si>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</si>
  <si>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</si>
  <si>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</si>
  <si>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</si>
  <si>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</si>
  <si>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</si>
  <si>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</si>
  <si>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</si>
  <si>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</si>
  <si>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</si>
  <si>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</si>
  <si>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</si>
  <si>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</si>
  <si>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</si>
  <si>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</si>
  <si>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</si>
  <si>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</si>
  <si>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</si>
  <si>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</si>
  <si>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</si>
  <si>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</si>
  <si>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</si>
  <si>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</si>
  <si>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</si>
  <si>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</si>
  <si>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</si>
  <si>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</si>
  <si>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</si>
  <si>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</si>
  <si>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</si>
  <si>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</si>
  <si>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</si>
  <si>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</si>
  <si>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</si>
  <si>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</si>
  <si>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</si>
  <si>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</si>
  <si>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</si>
  <si>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</si>
  <si>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</si>
  <si>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</si>
  <si>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</si>
  <si>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</si>
  <si>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</si>
  <si>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</si>
  <si>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</si>
  <si>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</si>
  <si>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</si>
  <si>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</si>
  <si>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</si>
  <si>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</si>
  <si>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</si>
  <si>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</si>
  <si>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</si>
  <si>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</si>
  <si>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</si>
  <si>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</si>
  <si>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</si>
  <si>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</si>
  <si>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</si>
  <si>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</si>
  <si>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</si>
  <si>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</si>
  <si>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</si>
  <si>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</si>
  <si>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</si>
  <si>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</si>
  <si>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</si>
  <si>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</si>
  <si>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</si>
  <si>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</si>
  <si>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</si>
  <si>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</si>
  <si>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</si>
  <si>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</si>
  <si>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</si>
  <si>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</si>
  <si>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</si>
  <si>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</si>
  <si>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</si>
  <si>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</si>
  <si>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</si>
  <si>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</si>
  <si>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</si>
  <si>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</si>
  <si>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</si>
  <si>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</si>
  <si>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</si>
  <si>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</si>
  <si>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</si>
  <si>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</si>
  <si>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</si>
  <si>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</si>
  <si>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</si>
  <si>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</si>
  <si>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</si>
  <si>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</si>
  <si>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</si>
  <si>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</si>
  <si>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</si>
  <si>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</si>
  <si>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</si>
  <si>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</si>
  <si>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</si>
  <si>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</si>
  <si>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</si>
  <si>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</si>
  <si>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</si>
  <si>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</si>
  <si>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</si>
  <si>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</si>
  <si>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</si>
  <si>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</si>
  <si>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</si>
  <si>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</si>
  <si>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</si>
  <si>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</si>
  <si>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</si>
  <si>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</si>
  <si>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</si>
  <si>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</si>
  <si>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</si>
  <si>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</si>
  <si>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</si>
  <si>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</si>
  <si>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</si>
  <si>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</si>
  <si>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</si>
  <si>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</si>
  <si>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</si>
  <si>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</si>
  <si>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</si>
  <si>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</si>
  <si>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</si>
  <si>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</si>
  <si>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</si>
  <si>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</si>
  <si>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</si>
  <si>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</si>
  <si>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</si>
  <si>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</si>
  <si>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</si>
  <si>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</si>
  <si>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</si>
  <si>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</si>
  <si>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</si>
  <si>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</si>
  <si>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</si>
  <si>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</si>
  <si>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</si>
  <si>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</si>
  <si>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</si>
  <si>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</si>
  <si>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</si>
  <si>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</si>
  <si>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</si>
  <si>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</si>
  <si>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</si>
  <si>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</si>
  <si>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</si>
  <si>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</si>
  <si>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</si>
  <si>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</si>
  <si>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</si>
  <si>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</si>
  <si>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</si>
  <si>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</si>
  <si>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</si>
  <si>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</si>
  <si>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</si>
  <si>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</si>
  <si>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</si>
  <si>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</si>
  <si>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</si>
  <si>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</si>
  <si>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</si>
  <si>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</si>
  <si>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</si>
  <si>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</si>
  <si>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</si>
  <si>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</si>
  <si>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</si>
  <si>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</si>
  <si>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</si>
  <si>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</si>
  <si>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</si>
  <si>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</si>
  <si>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</si>
  <si>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</si>
  <si>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</si>
  <si>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</si>
  <si>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</si>
  <si>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</si>
  <si>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</si>
  <si>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</si>
  <si>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</si>
  <si>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</si>
  <si>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</si>
  <si>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</si>
  <si>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</si>
  <si>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</si>
  <si>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</si>
  <si>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</si>
  <si>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</si>
  <si>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</si>
  <si>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</si>
  <si>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</si>
  <si>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</si>
  <si>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</si>
  <si>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</si>
  <si>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</si>
  <si>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</si>
  <si>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</si>
  <si>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</si>
  <si>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</si>
  <si>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</si>
  <si>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</si>
  <si>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</si>
  <si>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</si>
  <si>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</si>
  <si>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</si>
  <si>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</si>
  <si>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</si>
  <si>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</si>
  <si>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</si>
  <si>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</si>
  <si>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</si>
  <si>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</si>
  <si>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</si>
  <si>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</si>
  <si>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</si>
  <si>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</si>
  <si>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</si>
  <si>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</si>
  <si>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</si>
  <si>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</si>
  <si>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</si>
  <si>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</si>
  <si>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</si>
  <si>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</si>
  <si>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</si>
  <si>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</si>
  <si>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</si>
  <si>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</si>
  <si>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</si>
  <si>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</si>
  <si>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</si>
  <si>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</si>
  <si>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</si>
  <si>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</si>
  <si>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</si>
  <si>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</si>
  <si>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</si>
  <si>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</si>
  <si>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</si>
  <si>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</si>
  <si>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</si>
  <si>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</si>
  <si>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</si>
  <si>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</si>
  <si>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</si>
  <si>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</si>
  <si>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</si>
  <si>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</si>
  <si>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</si>
  <si>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</si>
  <si>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</si>
  <si>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</si>
  <si>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</si>
  <si>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</si>
  <si>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</si>
  <si>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</si>
  <si>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</si>
  <si>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</si>
  <si>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</si>
  <si>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</si>
  <si>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</si>
  <si>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</si>
  <si>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</si>
  <si>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</si>
  <si>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</si>
  <si>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</si>
  <si>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</si>
  <si>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</si>
  <si>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</si>
  <si>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</si>
  <si>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</si>
  <si>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</si>
  <si>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</si>
  <si>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</si>
  <si>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</si>
  <si>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</si>
  <si>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</si>
  <si>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</si>
  <si>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</si>
  <si>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</si>
  <si>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</si>
  <si>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</si>
  <si>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</si>
  <si>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</si>
  <si>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</si>
  <si>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</si>
  <si>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</si>
  <si>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</si>
  <si>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</si>
  <si>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</si>
  <si>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</si>
  <si>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</si>
  <si>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</si>
  <si>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</si>
  <si>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</si>
  <si>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</si>
  <si>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</si>
  <si>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</si>
  <si>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</si>
  <si>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</si>
  <si>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</si>
  <si>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</si>
  <si>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</si>
  <si>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</si>
  <si>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</si>
  <si>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</si>
  <si>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</si>
  <si>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</si>
  <si>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</si>
  <si>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</si>
  <si>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</si>
  <si>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</si>
  <si>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</si>
  <si>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</si>
  <si>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</si>
  <si>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</si>
  <si>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</si>
  <si>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</si>
  <si>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</si>
  <si>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</si>
  <si>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</si>
  <si>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</si>
  <si>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</si>
  <si>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</si>
  <si>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</si>
  <si>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</si>
  <si>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</si>
  <si>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</si>
  <si>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</si>
  <si>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</si>
  <si>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</si>
  <si>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</si>
  <si>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</si>
  <si>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</si>
  <si>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</si>
  <si>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</si>
  <si>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</si>
  <si>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</si>
  <si>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</si>
  <si>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</si>
  <si>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</si>
  <si>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</si>
  <si>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</si>
  <si>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</si>
  <si>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</si>
  <si>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</si>
  <si>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</si>
  <si>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</si>
  <si>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</si>
  <si>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</si>
  <si>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</si>
  <si>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</si>
  <si>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</si>
  <si>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</si>
  <si>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</si>
  <si>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</si>
  <si>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</si>
  <si>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</si>
  <si>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</si>
  <si>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</si>
  <si>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</si>
  <si>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</si>
  <si>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</si>
  <si>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</si>
  <si>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</si>
  <si>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</si>
  <si>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</si>
  <si>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</si>
  <si>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</si>
  <si>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</si>
  <si>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</si>
  <si>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</si>
  <si>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</si>
  <si>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</si>
  <si>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</si>
  <si>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</si>
  <si>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</si>
  <si>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</si>
  <si>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</si>
  <si>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</si>
  <si>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</si>
  <si>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</si>
  <si>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</si>
  <si>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</si>
  <si>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</si>
  <si>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</si>
  <si>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</si>
  <si>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</si>
  <si>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</si>
  <si>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</si>
  <si>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</si>
  <si>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</si>
  <si>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</si>
  <si>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</si>
  <si>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</si>
  <si>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</si>
  <si>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</si>
  <si>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</si>
  <si>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</si>
  <si>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</si>
  <si>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</si>
  <si>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</si>
  <si>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</si>
  <si>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</si>
  <si>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</si>
  <si>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</si>
  <si>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</si>
  <si>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</si>
  <si>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</si>
  <si>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</si>
  <si>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</si>
  <si>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</si>
  <si>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</si>
  <si>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</si>
  <si>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</si>
  <si>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</si>
  <si>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</si>
  <si>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</si>
  <si>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</si>
  <si>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</si>
  <si>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</si>
  <si>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</si>
  <si>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</si>
  <si>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</si>
  <si>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</si>
  <si>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</si>
  <si>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</si>
  <si>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</si>
  <si>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</si>
  <si>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</si>
  <si>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</si>
  <si>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</si>
  <si>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</si>
  <si>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</si>
  <si>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</si>
  <si>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</si>
  <si>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</si>
  <si>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</si>
  <si>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</si>
  <si>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</si>
  <si>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</si>
  <si>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</si>
  <si>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</si>
  <si>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</si>
  <si>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</si>
  <si>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</si>
  <si>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</si>
  <si>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</si>
  <si>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</si>
  <si>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</si>
  <si>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</si>
  <si>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</si>
  <si>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</si>
  <si>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</si>
  <si>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</si>
  <si>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</si>
  <si>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</si>
  <si>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</si>
  <si>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</si>
  <si>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</si>
  <si>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</si>
  <si>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</si>
  <si>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</si>
  <si>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</si>
  <si>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</si>
  <si>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</si>
  <si>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</si>
  <si>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</si>
  <si>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</si>
  <si>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</si>
  <si>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</si>
  <si>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</si>
  <si>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</si>
  <si>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</si>
  <si>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</si>
  <si>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</si>
  <si>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</si>
  <si>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</si>
  <si>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</si>
  <si>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</si>
  <si>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</si>
  <si>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</si>
  <si>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</si>
  <si>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</si>
  <si>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</si>
  <si>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</si>
  <si>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</si>
  <si>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</si>
  <si>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</si>
  <si>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</si>
  <si>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</si>
  <si>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</si>
  <si>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</si>
  <si>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</si>
  <si>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</si>
  <si>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</si>
  <si>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</si>
  <si>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</si>
  <si>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</si>
  <si>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</si>
  <si>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</si>
  <si>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</si>
  <si>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</si>
  <si>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</si>
  <si>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</si>
  <si>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</si>
  <si>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</si>
  <si>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</si>
  <si>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</si>
  <si>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</si>
  <si>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</si>
  <si>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</si>
  <si>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</si>
  <si>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</si>
  <si>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</si>
  <si>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</si>
  <si>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</si>
  <si>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</si>
  <si>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</si>
  <si>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</si>
  <si>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</si>
  <si>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</si>
  <si>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</si>
  <si>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</si>
  <si>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</si>
  <si>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</si>
  <si>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</si>
  <si>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</si>
  <si>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</si>
  <si>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</si>
  <si>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</si>
  <si>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</si>
  <si>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</si>
  <si>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</si>
  <si>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</si>
  <si>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</si>
  <si>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</si>
  <si>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</si>
  <si>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</si>
  <si>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</si>
  <si>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</si>
  <si>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</si>
  <si>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</si>
  <si>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</si>
  <si>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</si>
  <si>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</si>
  <si>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</si>
  <si>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</si>
  <si>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</si>
  <si>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</si>
  <si>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</si>
  <si>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</si>
  <si>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</si>
  <si>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</si>
  <si>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</si>
  <si>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</si>
  <si>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</si>
  <si>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</si>
  <si>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</si>
  <si>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</si>
  <si>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</si>
  <si>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</si>
  <si>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</si>
  <si>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</si>
  <si>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</si>
  <si>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</si>
  <si>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</si>
  <si>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</si>
  <si>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</si>
  <si>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</si>
  <si>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</si>
  <si>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</si>
  <si>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</si>
  <si>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</si>
  <si>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</si>
  <si>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</si>
  <si>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</si>
  <si>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</si>
  <si>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</si>
  <si>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</si>
  <si>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</si>
  <si>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</si>
  <si>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</si>
  <si>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</si>
  <si>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</si>
  <si>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</si>
  <si>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</si>
  <si>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</si>
  <si>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</si>
  <si>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</si>
  <si>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</si>
  <si>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</si>
  <si>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</si>
  <si>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</si>
  <si>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</si>
  <si>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</si>
  <si>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</si>
  <si>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</si>
  <si>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</si>
  <si>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</si>
  <si>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</si>
  <si>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</si>
  <si>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</si>
  <si>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</si>
  <si>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</si>
  <si>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</si>
  <si>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</si>
  <si>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</si>
  <si>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</si>
  <si>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</si>
  <si>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</si>
  <si>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</si>
  <si>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</si>
  <si>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</si>
  <si>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</si>
  <si>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</si>
  <si>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</si>
  <si>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</si>
  <si>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</si>
  <si>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</si>
  <si>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</si>
  <si>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</si>
  <si>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</si>
  <si>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</si>
  <si>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</si>
  <si>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</si>
  <si>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</si>
  <si>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</si>
  <si>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</si>
  <si>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</si>
  <si>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</si>
  <si>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</si>
  <si>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</si>
  <si>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</si>
  <si>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</si>
  <si>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</si>
  <si>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</si>
  <si>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</si>
  <si>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</si>
  <si>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</si>
  <si>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</si>
  <si>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</si>
  <si>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</si>
  <si>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</si>
  <si>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</si>
  <si>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</si>
  <si>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</si>
  <si>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</si>
  <si>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</si>
  <si>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</si>
  <si>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</si>
  <si>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</si>
  <si>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</si>
  <si>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</si>
  <si>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</si>
  <si>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</si>
  <si>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</si>
  <si>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</si>
  <si>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</si>
  <si>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</si>
  <si>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</si>
  <si>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</si>
  <si>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</si>
  <si>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</si>
  <si>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</si>
  <si>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</si>
  <si>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</si>
  <si>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</si>
  <si>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</si>
  <si>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</si>
  <si>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</si>
  <si>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</si>
  <si>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</si>
  <si>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</si>
  <si>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</si>
  <si>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</si>
  <si>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</si>
  <si>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</si>
  <si>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</si>
  <si>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</si>
  <si>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</si>
  <si>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</si>
  <si>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</si>
  <si>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</si>
  <si>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</si>
  <si>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</si>
  <si>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</si>
  <si>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</si>
  <si>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</si>
  <si>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</si>
  <si>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</si>
  <si>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</si>
  <si>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</si>
  <si>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</si>
  <si>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</si>
  <si>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</si>
  <si>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</si>
  <si>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</si>
  <si>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</si>
  <si>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</si>
  <si>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</si>
  <si>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</si>
  <si>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</si>
  <si>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</si>
  <si>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</si>
  <si>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</si>
  <si>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</si>
  <si>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</si>
  <si>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</si>
  <si>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</si>
  <si>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</si>
  <si>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</si>
  <si>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</si>
  <si>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</si>
  <si>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</si>
  <si>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</si>
  <si>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</si>
  <si>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</si>
  <si>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</si>
  <si>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</si>
  <si>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</si>
  <si>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</si>
  <si>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</si>
  <si>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</si>
  <si>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</si>
  <si>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</si>
  <si>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</si>
  <si>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</si>
  <si>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</si>
  <si>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</si>
  <si>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</si>
  <si>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</si>
  <si>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</si>
  <si>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</si>
  <si>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</si>
  <si>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</si>
  <si>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</si>
  <si>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</si>
  <si>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</si>
  <si>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</si>
  <si>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</si>
  <si>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</si>
  <si>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</si>
  <si>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</si>
  <si>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</si>
  <si>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</si>
  <si>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</si>
  <si>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</si>
  <si>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</si>
  <si>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</si>
  <si>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</si>
  <si>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</si>
  <si>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</si>
  <si>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</si>
  <si>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</si>
  <si>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</si>
  <si>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</si>
  <si>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</si>
  <si>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</si>
  <si>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</si>
  <si>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</si>
  <si>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</si>
  <si>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</si>
  <si>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</si>
  <si>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</si>
  <si>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</si>
  <si>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</si>
  <si>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</si>
  <si>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</si>
  <si>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</si>
  <si>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</si>
  <si>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</si>
  <si>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</si>
  <si>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</si>
  <si>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</si>
  <si>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</si>
  <si>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</si>
  <si>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</si>
  <si>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</si>
  <si>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</si>
  <si>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</si>
  <si>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</si>
  <si>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</si>
  <si>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</si>
  <si>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</si>
  <si>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</si>
  <si>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</si>
  <si>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</si>
  <si>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</si>
  <si>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</si>
  <si>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</si>
  <si>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</si>
  <si>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</si>
  <si>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</si>
  <si>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</si>
  <si>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</si>
  <si>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</si>
  <si>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</si>
  <si>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</si>
  <si>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</si>
  <si>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</si>
  <si>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</si>
  <si>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</si>
  <si>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</si>
  <si>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</si>
  <si>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</si>
  <si>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</si>
  <si>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</si>
  <si>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</si>
  <si>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</si>
  <si>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</si>
  <si>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</si>
  <si>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</si>
  <si>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</si>
  <si>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</si>
  <si>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</si>
  <si>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</si>
  <si>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</si>
  <si>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</si>
  <si>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</si>
  <si>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</si>
  <si>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</si>
  <si>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</si>
  <si>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</si>
  <si>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</si>
  <si>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</si>
  <si>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</si>
  <si>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</si>
  <si>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</si>
  <si>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</si>
  <si>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</si>
  <si>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</si>
  <si>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</si>
  <si>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</si>
  <si>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</si>
  <si>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</si>
  <si>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</si>
  <si>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</si>
  <si>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</si>
  <si>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</si>
  <si>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</si>
  <si>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</si>
  <si>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</si>
  <si>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</si>
  <si>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</si>
  <si>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</si>
  <si>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</si>
  <si>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</si>
  <si>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</si>
  <si>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</si>
  <si>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</si>
  <si>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</si>
  <si>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</si>
  <si>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</si>
  <si>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</si>
  <si>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</si>
  <si>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</si>
  <si>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</si>
  <si>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</si>
  <si>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</si>
  <si>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</si>
  <si>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</si>
  <si>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</si>
  <si>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</si>
  <si>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</si>
  <si>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</si>
  <si>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</si>
  <si>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</si>
  <si>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</si>
  <si>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</si>
  <si>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</si>
  <si>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</si>
  <si>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</si>
  <si>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</si>
  <si>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</si>
  <si>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</si>
  <si>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</si>
  <si>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</si>
  <si>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</si>
  <si>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</si>
  <si>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</si>
  <si>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</si>
  <si>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</si>
  <si>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</si>
  <si>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</si>
  <si>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</si>
  <si>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</si>
  <si>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</si>
  <si>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</si>
  <si>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</si>
  <si>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</si>
  <si>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</si>
  <si>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</si>
  <si>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</si>
  <si>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</si>
  <si>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</si>
  <si>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</si>
  <si>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</si>
  <si>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</si>
  <si>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</si>
  <si>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</si>
  <si>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</si>
  <si>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</si>
  <si>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</si>
  <si>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</si>
  <si>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</si>
  <si>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</si>
  <si>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</si>
  <si>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</si>
  <si>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</si>
  <si>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</si>
  <si>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</si>
  <si>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</si>
  <si>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</si>
  <si>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</si>
  <si>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</si>
  <si>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</si>
  <si>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</si>
  <si>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</si>
  <si>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</si>
  <si>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</si>
  <si>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</si>
  <si>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</si>
  <si>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</si>
  <si>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</si>
  <si>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</si>
  <si>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</si>
  <si>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</si>
  <si>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</si>
  <si>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</si>
  <si>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</si>
  <si>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</si>
  <si>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</si>
  <si>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</si>
  <si>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</si>
  <si>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</si>
  <si>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</si>
  <si>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</si>
  <si>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</si>
  <si>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</si>
  <si>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</si>
  <si>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</si>
  <si>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</si>
  <si>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</si>
  <si>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</si>
  <si>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</si>
  <si>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</si>
  <si>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</si>
  <si>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</si>
  <si>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</si>
  <si>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</si>
  <si>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</si>
  <si>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</si>
  <si>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</si>
  <si>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</si>
  <si>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</si>
  <si>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</si>
  <si>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</si>
  <si>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</si>
  <si>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</si>
  <si>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</si>
  <si>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</si>
  <si>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</si>
  <si>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</si>
  <si>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</si>
  <si>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</si>
  <si>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</si>
  <si>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</si>
  <si>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</si>
  <si>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</si>
  <si>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</si>
  <si>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</si>
  <si>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</si>
  <si>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</si>
  <si>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</si>
  <si>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</si>
  <si>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</si>
  <si>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</si>
  <si>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</si>
  <si>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</si>
  <si>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</si>
  <si>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</si>
  <si>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</si>
  <si>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</si>
  <si>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</si>
  <si>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</si>
  <si>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</si>
  <si>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</si>
  <si>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</si>
  <si>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</si>
  <si>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</si>
  <si>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</si>
  <si>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</si>
  <si>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</si>
  <si>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</si>
  <si>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</si>
  <si>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</si>
  <si>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</si>
  <si>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</si>
  <si>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</si>
  <si>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</si>
  <si>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</si>
  <si>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</si>
  <si>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</si>
  <si>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</si>
  <si>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</si>
  <si>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</si>
  <si>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</si>
  <si>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</si>
  <si>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</si>
  <si>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</si>
  <si>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</si>
  <si>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</si>
  <si>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</si>
  <si>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</si>
  <si>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</si>
  <si>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</si>
  <si>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</si>
  <si>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</si>
  <si>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</si>
  <si>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</si>
  <si>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</si>
  <si>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</si>
  <si>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</si>
  <si>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</si>
  <si>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</si>
  <si>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</si>
  <si>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</si>
  <si>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</si>
  <si>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</si>
  <si>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</si>
  <si>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</si>
  <si>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</si>
  <si>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</si>
  <si>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</si>
  <si>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</si>
  <si>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</si>
  <si>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</si>
  <si>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</si>
  <si>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</si>
  <si>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</si>
  <si>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</si>
  <si>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</si>
  <si>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</si>
  <si>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</si>
  <si>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</si>
  <si>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</si>
  <si>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</si>
  <si>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</si>
  <si>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</si>
  <si>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</si>
  <si>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</si>
  <si>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</si>
  <si>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</si>
  <si>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</si>
  <si>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</si>
  <si>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</si>
  <si>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</si>
  <si>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</si>
  <si>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</si>
  <si>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</si>
  <si>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</si>
  <si>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</si>
  <si>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</si>
  <si>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</si>
  <si>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</si>
  <si>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</si>
  <si>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</si>
  <si>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</si>
  <si>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</si>
  <si>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</si>
  <si>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</si>
  <si>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</si>
  <si>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</si>
  <si>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</si>
  <si>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</si>
  <si>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</si>
  <si>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</si>
  <si>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</si>
  <si>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</si>
  <si>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</si>
  <si>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</si>
  <si>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</si>
  <si>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</si>
  <si>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</si>
  <si>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</si>
  <si>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</si>
  <si>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</si>
  <si>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</si>
  <si>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</si>
  <si>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</si>
  <si>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</si>
  <si>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</si>
  <si>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</si>
  <si>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</si>
  <si>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</si>
  <si>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</si>
  <si>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</si>
  <si>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</si>
  <si>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</si>
  <si>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</si>
  <si>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</si>
  <si>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</si>
  <si>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</si>
  <si>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</si>
  <si>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</si>
  <si>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</si>
  <si>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</si>
  <si>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</si>
  <si>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</si>
  <si>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</si>
  <si>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</si>
  <si>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</si>
  <si>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</si>
  <si>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</si>
  <si>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</si>
  <si>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</si>
  <si>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</si>
  <si>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</si>
  <si>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</si>
  <si>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</si>
  <si>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</si>
  <si>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</si>
  <si>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</si>
  <si>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</si>
  <si>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</si>
  <si>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</si>
  <si>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</si>
  <si>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</si>
  <si>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</si>
  <si>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</si>
  <si>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</si>
  <si>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</si>
  <si>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</si>
  <si>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</si>
  <si>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</si>
  <si>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</si>
  <si>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</si>
  <si>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</si>
  <si>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</si>
  <si>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</si>
  <si>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</si>
  <si>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</si>
  <si>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</si>
  <si>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</si>
  <si>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</si>
  <si>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</si>
  <si>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</si>
  <si>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</si>
  <si>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</si>
  <si>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</si>
  <si>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</si>
  <si>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</si>
  <si>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</si>
  <si>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</si>
  <si>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</si>
  <si>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</si>
  <si>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</si>
  <si>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</si>
  <si>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</si>
  <si>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</si>
  <si>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</si>
  <si>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</si>
  <si>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</si>
  <si>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</si>
  <si>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</si>
  <si>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</si>
  <si>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</si>
  <si>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</si>
  <si>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</si>
  <si>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</si>
  <si>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</si>
  <si>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</si>
  <si>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</si>
  <si>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</si>
  <si>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</si>
  <si>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</si>
  <si>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</si>
  <si>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</si>
  <si>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</si>
  <si>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</si>
  <si>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</si>
  <si>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</si>
  <si>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</si>
  <si>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</si>
  <si>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</si>
  <si>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</si>
  <si>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</si>
  <si>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</si>
  <si>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</si>
  <si>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</si>
  <si>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</si>
  <si>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</si>
  <si>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</si>
  <si>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</si>
  <si>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</si>
  <si>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</si>
  <si>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</si>
  <si>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</si>
  <si>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</si>
  <si>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</si>
  <si>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</si>
  <si>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</si>
  <si>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</si>
  <si>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</si>
  <si>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</si>
  <si>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</si>
  <si>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</si>
  <si>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</si>
  <si>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</si>
  <si>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</si>
  <si>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</si>
  <si>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</si>
  <si>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</si>
  <si>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</si>
  <si>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</si>
  <si>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</si>
  <si>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</si>
  <si>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</si>
  <si>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</si>
  <si>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</si>
  <si>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</si>
  <si>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</si>
  <si>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</si>
  <si>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</si>
  <si>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</si>
  <si>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</si>
  <si>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</si>
  <si>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</si>
  <si>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</si>
  <si>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</si>
  <si>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</si>
  <si>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</si>
  <si>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</si>
  <si>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</si>
  <si>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</si>
  <si>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</si>
  <si>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</si>
  <si>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</si>
  <si>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</si>
  <si>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</si>
  <si>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</si>
  <si>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</si>
  <si>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</si>
  <si>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</si>
  <si>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</si>
  <si>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</si>
  <si>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</si>
  <si>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</si>
  <si>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</si>
  <si>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</si>
  <si>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</si>
  <si>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</si>
  <si>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</si>
  <si>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</si>
  <si>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</si>
  <si>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</si>
  <si>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</si>
  <si>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</si>
  <si>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</si>
  <si>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</si>
  <si>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</si>
  <si>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</si>
  <si>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</si>
  <si>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</si>
  <si>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</si>
  <si>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</si>
  <si>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</si>
  <si>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</si>
  <si>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</si>
  <si>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</si>
  <si>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</si>
  <si>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</si>
  <si>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</si>
  <si>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</si>
  <si>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</si>
  <si>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</si>
  <si>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</si>
  <si>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</si>
  <si>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</si>
  <si>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</si>
  <si>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</si>
  <si>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</si>
  <si>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</si>
  <si>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</si>
  <si>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</si>
  <si>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</si>
  <si>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</si>
  <si>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</si>
  <si>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</si>
  <si>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</si>
  <si>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</si>
  <si>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</si>
  <si>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</si>
  <si>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</si>
  <si>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</si>
  <si>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</si>
  <si>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</si>
  <si>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</si>
  <si>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</si>
  <si>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</si>
  <si>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</si>
  <si>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</si>
  <si>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</si>
  <si>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</si>
  <si>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</si>
  <si>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</si>
  <si>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</si>
  <si>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</si>
  <si>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</si>
  <si>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</si>
  <si>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</si>
  <si>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</si>
  <si>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</si>
  <si>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</si>
  <si>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</si>
  <si>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</si>
  <si>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</si>
  <si>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</si>
  <si>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</si>
  <si>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</si>
  <si>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</si>
  <si>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</si>
  <si>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</si>
  <si>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</si>
  <si>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</si>
  <si>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</si>
  <si>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</si>
  <si>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</si>
  <si>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</si>
  <si>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</si>
  <si>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</si>
  <si>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</si>
  <si>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</si>
  <si>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</si>
  <si>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</si>
  <si>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</si>
  <si>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</si>
  <si>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</si>
  <si>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</si>
  <si>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</si>
  <si>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</si>
  <si>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</si>
  <si>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</si>
  <si>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</si>
  <si>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</si>
  <si>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</si>
  <si>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</si>
  <si>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</si>
  <si>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</si>
  <si>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</si>
  <si>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</si>
  <si>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</si>
  <si>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</si>
  <si>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</si>
  <si>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</si>
  <si>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</si>
  <si>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</si>
  <si>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</si>
  <si>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</si>
  <si>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</si>
  <si>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</si>
  <si>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</si>
  <si>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</si>
  <si>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</si>
  <si>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</si>
  <si>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</si>
  <si>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</si>
  <si>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</si>
  <si>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</si>
  <si>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</si>
  <si>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</si>
  <si>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</si>
  <si>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</si>
  <si>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</si>
  <si>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</si>
  <si>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</si>
  <si>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</si>
  <si>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</si>
  <si>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</si>
  <si>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</si>
  <si>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</si>
  <si>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</si>
  <si>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</si>
  <si>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</si>
  <si>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</si>
  <si>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</si>
  <si>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</si>
  <si>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</si>
  <si>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</si>
  <si>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</si>
  <si>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</si>
  <si>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</si>
  <si>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</si>
  <si>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</si>
  <si>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</si>
  <si>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</si>
  <si>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</si>
  <si>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</si>
  <si>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</si>
  <si>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</si>
  <si>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</si>
  <si>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</si>
  <si>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</si>
  <si>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</si>
  <si>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</si>
  <si>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</si>
  <si>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</si>
  <si>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</si>
  <si>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</si>
  <si>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</si>
  <si>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</si>
  <si>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</si>
  <si>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</si>
  <si>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</si>
  <si>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</si>
  <si>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</si>
  <si>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</si>
  <si>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</si>
  <si>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</si>
  <si>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</si>
  <si>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</si>
  <si>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</si>
  <si>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</si>
  <si>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</si>
  <si>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</si>
  <si>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</si>
  <si>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</si>
  <si>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</si>
  <si>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</si>
  <si>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</si>
  <si>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</si>
  <si>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</si>
  <si>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</si>
  <si>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</si>
  <si>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</si>
  <si>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</si>
  <si>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</si>
  <si>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</si>
  <si>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</si>
  <si>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</si>
  <si>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</si>
  <si>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</si>
  <si>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</si>
  <si>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</si>
  <si>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</si>
  <si>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</si>
  <si>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</si>
  <si>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</si>
  <si>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</si>
  <si>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</si>
  <si>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</si>
  <si>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</si>
  <si>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</si>
  <si>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</si>
  <si>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</si>
  <si>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</si>
  <si>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</si>
  <si>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</si>
  <si>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</si>
  <si>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</si>
  <si>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</si>
  <si>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</si>
  <si>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</si>
  <si>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</si>
  <si>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</si>
  <si>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</si>
  <si>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</si>
  <si>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</si>
  <si>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</si>
  <si>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</si>
  <si>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</si>
  <si>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</si>
  <si>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</si>
  <si>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</si>
  <si>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</si>
  <si>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</si>
  <si>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</si>
  <si>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</si>
  <si>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</si>
  <si>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</si>
  <si>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</si>
  <si>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</si>
  <si>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</si>
  <si>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</si>
  <si>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</si>
  <si>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</si>
  <si>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</si>
  <si>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</si>
  <si>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</si>
  <si>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</si>
  <si>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</si>
  <si>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</si>
  <si>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</si>
  <si>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</si>
  <si>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</si>
  <si>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</si>
  <si>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</si>
  <si>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</si>
  <si>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</si>
  <si>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</si>
  <si>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</si>
  <si>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</si>
  <si>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</si>
  <si>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</si>
  <si>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</si>
  <si>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</si>
  <si>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</si>
  <si>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</si>
  <si>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</si>
  <si>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</si>
  <si>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</si>
  <si>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</si>
  <si>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</si>
  <si>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</si>
  <si>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</si>
  <si>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</si>
  <si>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</si>
  <si>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</si>
  <si>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</si>
  <si>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</si>
  <si>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</si>
  <si>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</si>
  <si>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</si>
  <si>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</si>
  <si>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</si>
  <si>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</si>
  <si>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</si>
  <si>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</si>
  <si>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</si>
  <si>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</si>
  <si>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</si>
  <si>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</si>
  <si>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</si>
  <si>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</si>
  <si>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</si>
  <si>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</si>
  <si>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</si>
  <si>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</si>
  <si>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</si>
  <si>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</si>
  <si>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</si>
  <si>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</si>
  <si>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</si>
  <si>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</si>
  <si>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</si>
  <si>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</si>
  <si>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</si>
  <si>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</si>
  <si>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</si>
  <si>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</si>
  <si>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</si>
  <si>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</si>
  <si>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</si>
  <si>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</si>
  <si>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</si>
  <si>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</si>
  <si>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</si>
  <si>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</si>
  <si>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</si>
  <si>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</si>
  <si>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</si>
  <si>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</si>
  <si>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</si>
  <si>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</si>
  <si>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</si>
  <si>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</si>
  <si>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</si>
  <si>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</si>
  <si>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</si>
  <si>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</si>
  <si>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</si>
  <si>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</si>
  <si>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</si>
  <si>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</si>
  <si>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</si>
  <si>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</si>
  <si>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</si>
  <si>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</si>
  <si>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</si>
  <si>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</si>
  <si>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</si>
  <si>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</si>
  <si>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</si>
  <si>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</si>
  <si>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</si>
  <si>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</si>
  <si>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</si>
  <si>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</si>
  <si>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</si>
  <si>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</si>
  <si>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</si>
  <si>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</si>
  <si>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</si>
  <si>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</si>
  <si>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</si>
  <si>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</si>
  <si>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</si>
  <si>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</si>
  <si>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</si>
  <si>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</si>
  <si>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</si>
  <si>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</si>
  <si>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</si>
  <si>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</si>
  <si>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</si>
  <si>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</si>
  <si>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</si>
  <si>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</si>
  <si>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</si>
  <si>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</si>
  <si>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</si>
  <si>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</si>
  <si>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</si>
  <si>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</si>
  <si>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</si>
  <si>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</si>
  <si>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</si>
  <si>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</si>
  <si>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</si>
  <si>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</si>
  <si>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</si>
  <si>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</si>
  <si>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</si>
  <si>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</si>
  <si>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</si>
  <si>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</si>
  <si>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</si>
  <si>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</si>
  <si>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</si>
  <si>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</si>
  <si>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</si>
  <si>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</si>
  <si>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</si>
  <si>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</si>
  <si>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</si>
  <si>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</si>
  <si>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</si>
  <si>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</si>
  <si>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</si>
  <si>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</si>
  <si>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</si>
  <si>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</si>
  <si>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</si>
  <si>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</si>
  <si>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</si>
  <si>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</si>
  <si>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</si>
  <si>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</si>
  <si>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</si>
  <si>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</si>
  <si>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</si>
  <si>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</si>
  <si>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</si>
  <si>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</si>
  <si>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</si>
  <si>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</si>
  <si>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</si>
  <si>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</si>
  <si>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</si>
  <si>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</si>
  <si>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</si>
  <si>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</si>
  <si>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</si>
  <si>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</si>
  <si>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</si>
  <si>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</si>
  <si>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</si>
  <si>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</si>
  <si>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</si>
  <si>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</si>
  <si>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</si>
  <si>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</si>
  <si>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</si>
  <si>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</si>
  <si>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</si>
  <si>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</si>
  <si>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</si>
  <si>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</si>
  <si>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</si>
  <si>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</si>
  <si>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</si>
  <si>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</si>
  <si>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</si>
  <si>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</si>
  <si>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</si>
  <si>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</si>
  <si>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</si>
  <si>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</si>
  <si>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</si>
  <si>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</si>
  <si>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</si>
  <si>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</si>
  <si>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</si>
  <si>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</si>
  <si>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</si>
  <si>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</si>
  <si>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</si>
  <si>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</si>
  <si>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</si>
  <si>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</si>
  <si>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</si>
  <si>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</si>
  <si>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</si>
  <si>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</si>
  <si>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</si>
  <si>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</si>
  <si>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</si>
  <si>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</si>
  <si>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</si>
  <si>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</si>
  <si>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</si>
  <si>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</si>
  <si>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</si>
  <si>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</si>
  <si>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</si>
  <si>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</si>
  <si>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</si>
  <si>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</si>
  <si>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</si>
  <si>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</si>
  <si>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</si>
  <si>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</si>
  <si>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</si>
  <si>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</si>
  <si>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</si>
  <si>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</si>
  <si>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</si>
  <si>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</si>
  <si>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</si>
  <si>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</si>
  <si>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</si>
  <si>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</si>
  <si>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</si>
  <si>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</si>
  <si>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</si>
  <si>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</si>
  <si>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</si>
  <si>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</si>
  <si>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</si>
  <si>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</si>
  <si>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</si>
  <si>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</si>
  <si>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</si>
  <si>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</si>
  <si>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</si>
  <si>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</si>
  <si>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</si>
  <si>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</si>
  <si>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</si>
  <si>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</si>
  <si>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</si>
  <si>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</si>
  <si>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</si>
  <si>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</si>
  <si>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</si>
  <si>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</si>
  <si>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</si>
  <si>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</si>
  <si>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</si>
  <si>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</si>
  <si>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</si>
  <si>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</si>
  <si>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</si>
  <si>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</si>
  <si>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</si>
  <si>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</si>
  <si>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</si>
  <si>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</si>
  <si>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</si>
  <si>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</si>
  <si>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</si>
  <si>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</si>
  <si>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</si>
  <si>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</si>
  <si>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</si>
  <si>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</si>
  <si>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</si>
  <si>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</si>
  <si>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</si>
  <si>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</si>
  <si>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</si>
  <si>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</si>
  <si>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</si>
  <si>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</si>
  <si>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</si>
  <si>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</si>
  <si>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</si>
  <si>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</si>
  <si>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</si>
  <si>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</si>
  <si>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</si>
  <si>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</si>
  <si>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</si>
  <si>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</si>
  <si>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</si>
  <si>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</si>
  <si>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</si>
  <si>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</si>
  <si>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</si>
  <si>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</si>
  <si>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</si>
  <si>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</si>
  <si>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</si>
  <si>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</si>
  <si>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</si>
  <si>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</si>
  <si>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</si>
  <si>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</si>
  <si>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</si>
  <si>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</si>
  <si>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</si>
  <si>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</si>
  <si>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</si>
  <si>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</si>
  <si>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</si>
  <si>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</si>
  <si>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</si>
  <si>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</si>
  <si>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</si>
  <si>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</si>
  <si>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</si>
  <si>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</si>
  <si>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</si>
  <si>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</si>
  <si>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</si>
  <si>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</si>
  <si>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</si>
  <si>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</si>
  <si>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</si>
  <si>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</si>
  <si>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</si>
  <si>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</si>
  <si>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</si>
  <si>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</si>
  <si>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</si>
  <si>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</si>
  <si>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</si>
  <si>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</si>
  <si>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</si>
  <si>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</si>
  <si>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</si>
  <si>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</si>
  <si>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</si>
  <si>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</si>
  <si>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</si>
  <si>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</si>
  <si>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</si>
  <si>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</si>
  <si>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</si>
  <si>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</si>
  <si>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</si>
  <si>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</si>
  <si>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</si>
  <si>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</si>
  <si>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</si>
  <si>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</si>
  <si>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</si>
  <si>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</si>
  <si>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</si>
  <si>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</si>
  <si>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</si>
  <si>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</si>
  <si>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</si>
  <si>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</si>
  <si>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</si>
  <si>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</si>
  <si>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</si>
  <si>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</si>
  <si>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</si>
  <si>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</si>
  <si>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</si>
  <si>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</si>
  <si>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</si>
  <si>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</si>
  <si>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</si>
  <si>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</si>
  <si>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</si>
  <si>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</si>
  <si>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</si>
  <si>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</si>
  <si>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</si>
  <si>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</si>
  <si>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</si>
  <si>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</si>
  <si>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</si>
  <si>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</si>
  <si>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</si>
  <si>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</si>
  <si>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</si>
  <si>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</si>
  <si>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</si>
  <si>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</si>
  <si>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</si>
  <si>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</si>
  <si>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</si>
  <si>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</si>
  <si>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</si>
  <si>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</si>
  <si>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</si>
  <si>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</si>
  <si>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</si>
  <si>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</si>
  <si>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</si>
  <si>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</si>
  <si>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</si>
  <si>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</si>
  <si>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</si>
  <si>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</si>
  <si>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</si>
  <si>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</si>
  <si>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</si>
  <si>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</si>
  <si>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</si>
  <si>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</si>
  <si>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</si>
  <si>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</si>
  <si>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</si>
  <si>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</si>
  <si>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</si>
  <si>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</si>
  <si>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</si>
  <si>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</si>
  <si>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</si>
  <si>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</si>
  <si>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</si>
  <si>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</si>
  <si>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</si>
  <si>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</si>
  <si>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</si>
  <si>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</si>
  <si>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</si>
  <si>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</si>
  <si>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</si>
  <si>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</si>
  <si>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</si>
  <si>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</si>
  <si>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</si>
  <si>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</si>
  <si>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</si>
  <si>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</si>
  <si>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</si>
  <si>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</si>
  <si>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</si>
  <si>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</si>
  <si>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</si>
  <si>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</si>
  <si>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</si>
  <si>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</si>
  <si>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</si>
  <si>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</si>
  <si>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</si>
  <si>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</si>
  <si>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</si>
  <si>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</si>
  <si>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</si>
  <si>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</si>
  <si>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</si>
  <si>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</si>
  <si>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</si>
  <si>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</si>
  <si>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</si>
  <si>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</si>
  <si>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</si>
  <si>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</si>
  <si>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</si>
  <si>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</si>
  <si>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</si>
  <si>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</si>
  <si>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</si>
  <si>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</si>
  <si>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</si>
  <si>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</si>
  <si>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</si>
  <si>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</si>
  <si>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</si>
  <si>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</si>
  <si>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</si>
  <si>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</si>
  <si>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</si>
  <si>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</si>
  <si>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</si>
  <si>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</si>
  <si>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</si>
  <si>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</si>
  <si>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</si>
  <si>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</si>
  <si>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</si>
  <si>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</si>
  <si>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</si>
  <si>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</si>
  <si>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</si>
  <si>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</si>
  <si>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</si>
  <si>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</si>
  <si>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</si>
  <si>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</si>
  <si>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</si>
  <si>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</si>
  <si>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</si>
  <si>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</si>
  <si>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</si>
  <si>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</si>
  <si>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</si>
  <si>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</si>
  <si>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</si>
  <si>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</si>
  <si>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</si>
  <si>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</si>
  <si>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</si>
  <si>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</si>
  <si>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</si>
  <si>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</si>
  <si>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</si>
  <si>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</si>
  <si>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</si>
  <si>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</si>
  <si>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</si>
  <si>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</si>
  <si>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</si>
  <si>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</si>
  <si>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</si>
  <si>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</si>
  <si>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</si>
  <si>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</si>
  <si>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</si>
  <si>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</si>
  <si>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</si>
  <si>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</si>
  <si>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</si>
  <si>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</si>
  <si>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</si>
  <si>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</si>
  <si>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</si>
  <si>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</si>
  <si>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</si>
  <si>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</si>
  <si>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</si>
  <si>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</si>
  <si>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</si>
  <si>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</si>
  <si>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</si>
  <si>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</si>
  <si>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</si>
  <si>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</si>
  <si>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</si>
  <si>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</si>
  <si>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</si>
  <si>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</si>
  <si>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</si>
  <si>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</si>
  <si>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</si>
  <si>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</si>
  <si>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</si>
  <si>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</si>
  <si>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</si>
  <si>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</si>
  <si>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</si>
  <si>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</si>
  <si>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</si>
  <si>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</si>
  <si>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</si>
  <si>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</si>
  <si>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</si>
  <si>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</si>
  <si>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</si>
  <si>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</si>
  <si>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</si>
  <si>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</si>
  <si>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</si>
  <si>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</si>
  <si>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</si>
  <si>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</si>
  <si>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</si>
  <si>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</si>
  <si>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</si>
  <si>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</si>
  <si>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</si>
  <si>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</si>
  <si>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</si>
  <si>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</si>
  <si>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</si>
  <si>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</si>
  <si>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</si>
  <si>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</si>
  <si>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</si>
  <si>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</si>
  <si>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</si>
  <si>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</si>
  <si>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</si>
  <si>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</si>
  <si>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</si>
  <si>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</si>
  <si>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</si>
  <si>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</si>
  <si>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</si>
  <si>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</si>
  <si>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</si>
  <si>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</si>
  <si>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</si>
  <si>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</si>
  <si>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</si>
  <si>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</si>
  <si>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</si>
  <si>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</si>
  <si>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</si>
  <si>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</si>
  <si>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</si>
  <si>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</si>
  <si>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</si>
  <si>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</si>
  <si>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</si>
  <si>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</si>
  <si>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</si>
  <si>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</si>
  <si>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</si>
  <si>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</si>
  <si>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</si>
  <si>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</si>
  <si>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</si>
  <si>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</si>
  <si>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</si>
  <si>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</si>
  <si>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</si>
  <si>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</si>
  <si>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</si>
  <si>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</si>
  <si>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</si>
  <si>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</si>
  <si>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</si>
  <si>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</si>
  <si>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</si>
  <si>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</si>
  <si>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</si>
  <si>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</si>
  <si>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</si>
  <si>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</si>
  <si>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</si>
  <si>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</si>
  <si>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</si>
  <si>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</si>
  <si>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</si>
  <si>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</si>
  <si>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</si>
  <si>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</si>
  <si>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</si>
  <si>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</si>
  <si>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</si>
  <si>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</si>
  <si>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</si>
  <si>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</si>
  <si>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</si>
  <si>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</si>
  <si>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</si>
  <si>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</si>
  <si>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</si>
  <si>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</si>
  <si>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</si>
  <si>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</si>
  <si>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</si>
  <si>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</si>
  <si>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</si>
  <si>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</si>
  <si>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</si>
  <si>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</si>
  <si>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</si>
  <si>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</si>
  <si>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</si>
  <si>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</si>
  <si>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</si>
  <si>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</si>
  <si>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</si>
  <si>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</si>
  <si>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</si>
  <si>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</si>
  <si>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</si>
  <si>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</si>
  <si>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</si>
  <si>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</si>
  <si>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</si>
  <si>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</si>
  <si>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</si>
  <si>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</si>
  <si>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</si>
  <si>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</si>
  <si>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</si>
  <si>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</si>
  <si>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</si>
  <si>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</si>
  <si>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</si>
  <si>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</si>
  <si>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</si>
  <si>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</si>
  <si>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</si>
  <si>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</si>
  <si>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</si>
  <si>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</si>
  <si>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</si>
  <si>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</si>
  <si>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</si>
  <si>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</si>
  <si>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</si>
  <si>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</si>
  <si>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</si>
  <si>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</si>
  <si>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</si>
  <si>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</si>
  <si>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</si>
  <si>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</si>
  <si>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</si>
  <si>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</si>
  <si>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</si>
  <si>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</si>
  <si>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</si>
  <si>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</si>
  <si>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</si>
  <si>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</si>
  <si>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</si>
  <si>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</si>
  <si>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</si>
  <si>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</si>
  <si>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</si>
  <si>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</si>
  <si>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</si>
  <si>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</si>
  <si>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</si>
  <si>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</si>
  <si>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</si>
  <si>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</si>
  <si>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</si>
  <si>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</si>
  <si>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</si>
  <si>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</si>
  <si>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</si>
  <si>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</si>
  <si>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</si>
  <si>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</si>
  <si>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</si>
  <si>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</si>
  <si>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</si>
  <si>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</si>
  <si>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</si>
  <si>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</si>
  <si>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</si>
  <si>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</si>
  <si>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</si>
  <si>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</si>
  <si>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</si>
  <si>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</si>
  <si>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</si>
  <si>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</si>
  <si>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</si>
  <si>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</si>
  <si>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</si>
  <si>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</si>
  <si>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</si>
  <si>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</si>
  <si>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</si>
  <si>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</si>
  <si>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</si>
  <si>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</si>
  <si>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</si>
  <si>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</si>
  <si>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</si>
  <si>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</si>
  <si>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</si>
  <si>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</si>
  <si>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</si>
  <si>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</si>
  <si>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</si>
  <si>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</si>
  <si>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</si>
  <si>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</si>
  <si>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</si>
  <si>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</si>
  <si>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</si>
  <si>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</si>
  <si>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</si>
  <si>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</si>
  <si>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</si>
  <si>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</si>
  <si>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</si>
  <si>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</si>
  <si>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</si>
  <si>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</si>
  <si>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</si>
  <si>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</si>
  <si>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</si>
  <si>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</si>
  <si>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</si>
  <si>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</si>
  <si>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</si>
  <si>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</si>
  <si>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</si>
  <si>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</si>
  <si>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</si>
  <si>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</si>
  <si>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</si>
  <si>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</si>
  <si>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</si>
  <si>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</si>
  <si>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</si>
  <si>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</si>
  <si>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</si>
  <si>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</si>
  <si>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</si>
  <si>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</si>
  <si>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</si>
  <si>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</si>
  <si>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</si>
  <si>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</si>
  <si>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</si>
  <si>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</si>
  <si>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</si>
  <si>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</si>
  <si>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</si>
  <si>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</si>
  <si>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</si>
  <si>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</si>
  <si>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</si>
  <si>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</si>
  <si>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</si>
  <si>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</si>
  <si>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</si>
  <si>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</si>
  <si>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</si>
  <si>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</si>
  <si>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</si>
  <si>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</si>
  <si>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</si>
  <si>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</si>
  <si>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</si>
  <si>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</si>
  <si>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</si>
  <si>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</si>
  <si>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</si>
  <si>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</si>
  <si>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</si>
  <si>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</si>
  <si>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</si>
  <si>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</si>
  <si>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</si>
  <si>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</si>
  <si>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</si>
  <si>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</si>
  <si>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</si>
  <si>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</si>
  <si>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</si>
  <si>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</si>
  <si>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</si>
  <si>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</si>
  <si>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</si>
  <si>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</si>
  <si>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</si>
  <si>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</si>
  <si>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</si>
  <si>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</si>
  <si>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</si>
  <si>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</si>
  <si>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</si>
  <si>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</si>
  <si>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</si>
  <si>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</si>
  <si>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</si>
  <si>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</si>
  <si>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</si>
  <si>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</si>
  <si>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</si>
  <si>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</si>
  <si>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</si>
  <si>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</si>
  <si>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</si>
  <si>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</si>
  <si>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</si>
  <si>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</si>
  <si>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</si>
  <si>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</si>
  <si>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</si>
  <si>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</si>
  <si>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</si>
  <si>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</si>
  <si>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</si>
  <si>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</si>
  <si>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</si>
  <si>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</si>
  <si>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</si>
  <si>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</si>
  <si>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</si>
  <si>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</si>
  <si>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</si>
  <si>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</si>
  <si>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</si>
  <si>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</si>
  <si>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</si>
  <si>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</si>
  <si>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</si>
  <si>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</si>
  <si>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</si>
  <si>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</si>
  <si>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</si>
  <si>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</si>
  <si>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</si>
  <si>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</si>
  <si>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</si>
  <si>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</si>
  <si>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</si>
  <si>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</si>
  <si>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</si>
  <si>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</si>
  <si>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</si>
  <si>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</si>
  <si>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</si>
  <si>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</si>
  <si>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</si>
  <si>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</si>
  <si>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</si>
  <si>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</si>
  <si>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</si>
  <si>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</si>
  <si>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</si>
  <si>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</si>
  <si>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</si>
  <si>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</si>
  <si>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</si>
  <si>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</si>
  <si>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</si>
  <si>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</si>
  <si>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</si>
  <si>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</si>
  <si>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</si>
  <si>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</si>
  <si>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</si>
  <si>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</si>
  <si>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</si>
  <si>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</si>
  <si>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</si>
  <si>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</si>
  <si>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</si>
  <si>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</si>
  <si>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</si>
  <si>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</si>
  <si>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</si>
  <si>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</si>
  <si>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</si>
  <si>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</si>
  <si>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</si>
  <si>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</si>
  <si>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</si>
  <si>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</si>
  <si>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</si>
  <si>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</si>
  <si>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</si>
  <si>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</si>
  <si>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</si>
  <si>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</si>
  <si>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</si>
  <si>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</si>
  <si>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</si>
  <si>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</si>
  <si>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</si>
  <si>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</si>
  <si>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</si>
  <si>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</si>
  <si>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</si>
  <si>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</si>
  <si>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</si>
  <si>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</si>
  <si>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</si>
  <si>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</si>
  <si>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</si>
  <si>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</si>
  <si>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</si>
  <si>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</si>
  <si>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</si>
  <si>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</si>
  <si>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</si>
  <si>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</si>
  <si>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</si>
  <si>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</si>
  <si>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</si>
  <si>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</si>
  <si>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</si>
  <si>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</si>
  <si>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</si>
  <si>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</si>
  <si>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</si>
  <si>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</si>
  <si>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</si>
  <si>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</si>
  <si>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</si>
  <si>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</si>
  <si>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</si>
  <si>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</si>
  <si>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</si>
  <si>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</si>
  <si>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</si>
  <si>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</si>
  <si>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</si>
  <si>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</si>
  <si>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</si>
  <si>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</si>
  <si>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</si>
  <si>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</si>
  <si>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</si>
  <si>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</si>
  <si>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</si>
  <si>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</si>
  <si>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</si>
  <si>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</si>
  <si>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</si>
  <si>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</si>
  <si>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</si>
  <si>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</si>
  <si>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</si>
  <si>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</si>
  <si>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</si>
  <si>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</si>
  <si>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</si>
  <si>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</si>
  <si>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</si>
  <si>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</si>
  <si>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</si>
  <si>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</si>
  <si>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</si>
  <si>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</si>
  <si>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</si>
  <si>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</si>
  <si>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</si>
  <si>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</si>
  <si>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</si>
  <si>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</si>
  <si>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</si>
  <si>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</si>
  <si>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</si>
  <si>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</si>
  <si>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</si>
  <si>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</si>
  <si>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</si>
  <si>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</si>
  <si>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</si>
  <si>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</si>
  <si>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</si>
  <si>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</si>
  <si>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</si>
  <si>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</si>
  <si>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</si>
  <si>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</si>
  <si>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</si>
  <si>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</si>
  <si>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</si>
  <si>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</si>
  <si>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</si>
  <si>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</si>
  <si>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</si>
  <si>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</si>
  <si>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</si>
  <si>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</si>
  <si>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</si>
  <si>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</si>
  <si>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</si>
  <si>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</si>
  <si>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</si>
  <si>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</si>
  <si>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</si>
  <si>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</si>
  <si>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</si>
  <si>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</si>
  <si>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</si>
  <si>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</si>
  <si>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</si>
  <si>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</si>
  <si>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</si>
  <si>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</si>
  <si>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</si>
  <si>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</si>
  <si>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</si>
  <si>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</si>
  <si>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</si>
  <si>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</si>
  <si>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</si>
  <si>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</si>
  <si>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</si>
  <si>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</si>
  <si>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</si>
  <si>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</si>
  <si>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</si>
  <si>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</si>
  <si>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</si>
  <si>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</si>
  <si>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</si>
  <si>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</si>
  <si>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</si>
  <si>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</si>
  <si>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</si>
  <si>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</si>
  <si>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</si>
  <si>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</si>
  <si>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</si>
  <si>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</si>
  <si>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</si>
  <si>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</si>
  <si>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</si>
  <si>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</si>
  <si>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</si>
  <si>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</si>
  <si>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</si>
  <si>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</si>
  <si>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</si>
  <si>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</si>
  <si>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</si>
  <si>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</si>
  <si>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</si>
  <si>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</si>
  <si>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</si>
  <si>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</si>
  <si>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</si>
  <si>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</si>
  <si>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</si>
  <si>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</si>
  <si>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</si>
  <si>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</si>
  <si>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</si>
  <si>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</si>
  <si>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</si>
  <si>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</si>
  <si>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</si>
  <si>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</si>
  <si>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</si>
  <si>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</si>
  <si>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</si>
  <si>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</si>
  <si>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</si>
  <si>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</si>
  <si>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</si>
  <si>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</si>
  <si>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</si>
  <si>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</si>
  <si>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</si>
  <si>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</si>
  <si>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</si>
  <si>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</si>
  <si>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</si>
  <si>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</si>
  <si>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</si>
  <si>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</si>
  <si>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</si>
  <si>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</si>
  <si>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</si>
  <si>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</si>
  <si>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</si>
  <si>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</si>
  <si>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</si>
  <si>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</si>
  <si>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</si>
  <si>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</si>
  <si>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</si>
  <si>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</si>
  <si>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</si>
  <si>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</si>
  <si>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</si>
  <si>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</si>
  <si>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</si>
  <si>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</si>
  <si>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</si>
  <si>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</si>
  <si>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</si>
  <si>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</si>
  <si>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</si>
  <si>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</si>
  <si>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</si>
  <si>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</si>
  <si>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</si>
  <si>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</si>
  <si>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</si>
  <si>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</si>
  <si>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</si>
  <si>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</si>
  <si>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</si>
  <si>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</si>
  <si>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</si>
  <si>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</si>
  <si>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</si>
  <si>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</si>
  <si>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</si>
  <si>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</si>
  <si>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</si>
  <si>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</si>
  <si>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</si>
  <si>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</si>
  <si>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</si>
  <si>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</si>
  <si>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</si>
  <si>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</si>
  <si>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</si>
  <si>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</si>
  <si>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</si>
  <si>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</si>
  <si>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</si>
  <si>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</si>
  <si>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</si>
  <si>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</si>
  <si>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</si>
  <si>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</si>
  <si>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</si>
  <si>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</si>
  <si>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</si>
  <si>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</si>
  <si>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</si>
  <si>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</si>
  <si>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</si>
  <si>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</si>
  <si>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</si>
  <si>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</si>
  <si>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</si>
  <si>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</si>
  <si>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</si>
  <si>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</si>
  <si>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</si>
  <si>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</si>
  <si>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</si>
  <si>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</si>
  <si>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</si>
  <si>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</si>
  <si>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</si>
  <si>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</si>
  <si>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</si>
  <si>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</si>
  <si>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</si>
  <si>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</si>
  <si>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</si>
  <si>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</si>
  <si>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</si>
  <si>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</si>
  <si>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</si>
  <si>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</si>
  <si>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</si>
  <si>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</si>
  <si>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</si>
  <si>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</si>
  <si>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</si>
  <si>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</si>
  <si>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</si>
  <si>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</si>
  <si>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</si>
  <si>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</si>
  <si>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</si>
  <si>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</si>
  <si>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</si>
  <si>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</si>
  <si>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</si>
  <si>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</si>
  <si>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</si>
  <si>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</si>
  <si>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</si>
  <si>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</si>
  <si>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</si>
  <si>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</si>
  <si>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</si>
  <si>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</si>
  <si>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</si>
  <si>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</si>
  <si>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</si>
  <si>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</si>
  <si>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</si>
  <si>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</si>
  <si>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</si>
  <si>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</si>
  <si>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</si>
  <si>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</si>
  <si>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</si>
  <si>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</si>
  <si>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</si>
  <si>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</si>
  <si>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</si>
  <si>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</si>
  <si>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</si>
  <si>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</si>
  <si>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</si>
  <si>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</si>
  <si>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</si>
  <si>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</si>
  <si>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</si>
  <si>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</si>
  <si>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</si>
  <si>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</si>
  <si>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</si>
  <si>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</si>
  <si>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</si>
  <si>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</si>
  <si>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</si>
  <si>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</si>
  <si>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</si>
  <si>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</si>
  <si>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</si>
  <si>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</si>
  <si>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</si>
  <si>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</si>
  <si>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</si>
  <si>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</si>
  <si>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</si>
  <si>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</si>
  <si>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</si>
  <si>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</si>
  <si>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</si>
  <si>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</si>
  <si>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</si>
  <si>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</si>
  <si>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</si>
  <si>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</si>
  <si>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</si>
  <si>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</si>
  <si>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</si>
  <si>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</si>
  <si>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</si>
  <si>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</si>
  <si>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</si>
  <si>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</si>
  <si>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</si>
  <si>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</si>
  <si>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</si>
  <si>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</si>
  <si>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</si>
  <si>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</si>
  <si>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</si>
  <si>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</si>
  <si>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</si>
  <si>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</si>
  <si>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</si>
  <si>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</si>
  <si>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</si>
  <si>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</si>
  <si>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</si>
  <si>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</si>
  <si>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</si>
  <si>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</si>
  <si>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</si>
  <si>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</si>
  <si>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</si>
  <si>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</si>
  <si>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</si>
  <si>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</si>
  <si>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</si>
  <si>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</si>
  <si>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</si>
  <si>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</si>
  <si>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</si>
  <si>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</si>
  <si>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</si>
  <si>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</si>
  <si>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</si>
  <si>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</si>
  <si>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</si>
  <si>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</si>
  <si>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</si>
  <si>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</si>
  <si>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</si>
  <si>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</si>
  <si>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</si>
  <si>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</si>
  <si>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</si>
  <si>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</si>
  <si>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</si>
  <si>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</si>
  <si>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</si>
  <si>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</si>
  <si>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</si>
  <si>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</si>
  <si>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</si>
  <si>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</si>
  <si>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</si>
  <si>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</si>
  <si>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</si>
  <si>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</si>
  <si>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</si>
  <si>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</si>
  <si>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</si>
  <si>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</si>
  <si>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</si>
  <si>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</si>
  <si>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</si>
  <si>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</si>
  <si>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</si>
  <si>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</si>
  <si>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</si>
  <si>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</si>
  <si>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</si>
  <si>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</si>
  <si>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</si>
  <si>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</si>
  <si>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</si>
  <si>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</si>
  <si>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</si>
  <si>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</si>
  <si>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</si>
  <si>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</si>
  <si>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</si>
  <si>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</si>
  <si>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</si>
  <si>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</si>
  <si>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</si>
  <si>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</si>
  <si>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</si>
  <si>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</si>
  <si>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</si>
  <si>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</si>
  <si>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</si>
  <si>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</si>
  <si>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</si>
  <si>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</si>
  <si>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</si>
  <si>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</si>
  <si>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</si>
  <si>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</si>
  <si>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</si>
  <si>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</si>
  <si>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</si>
  <si>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</si>
  <si>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</si>
  <si>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</si>
  <si>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</si>
  <si>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</si>
  <si>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</si>
  <si>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</si>
  <si>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</si>
  <si>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</si>
  <si>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</si>
  <si>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</si>
  <si>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</si>
  <si>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</si>
  <si>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</si>
  <si>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</si>
  <si>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</si>
  <si>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</si>
  <si>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</si>
  <si>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</si>
  <si>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</si>
  <si>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</si>
  <si>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</si>
  <si>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</si>
  <si>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</si>
  <si>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</si>
  <si>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</si>
  <si>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</si>
  <si>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</si>
  <si>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</si>
  <si>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</si>
  <si>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</si>
  <si>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</si>
  <si>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</si>
  <si>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</si>
  <si>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</si>
  <si>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</si>
  <si>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</si>
  <si>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</si>
  <si>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</si>
  <si>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</si>
  <si>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</si>
  <si>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</si>
  <si>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</si>
  <si>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</si>
  <si>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</si>
  <si>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</si>
  <si>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</si>
  <si>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</si>
  <si>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</si>
  <si>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</si>
  <si>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</si>
  <si>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</si>
  <si>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</si>
  <si>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</si>
  <si>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</si>
  <si>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</si>
  <si>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</si>
  <si>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</si>
  <si>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</si>
  <si>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</si>
  <si>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</si>
  <si>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</si>
  <si>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</si>
  <si>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</si>
  <si>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</si>
  <si>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</si>
  <si>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</si>
  <si>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</si>
  <si>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</si>
  <si>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</si>
  <si>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</si>
  <si>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</si>
  <si>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</si>
  <si>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</si>
  <si>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</si>
  <si>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</si>
  <si>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</si>
  <si>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</si>
  <si>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</si>
  <si>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</si>
  <si>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</si>
  <si>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</si>
  <si>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</si>
  <si>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</si>
  <si>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</si>
  <si>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</si>
  <si>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</si>
  <si>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</si>
  <si>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</si>
  <si>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</si>
  <si>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</si>
  <si>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</si>
  <si>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</si>
  <si>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</si>
  <si>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</si>
  <si>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</si>
  <si>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</si>
  <si>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</si>
  <si>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</si>
  <si>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</si>
  <si>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</si>
  <si>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</si>
  <si>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</si>
  <si>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</si>
  <si>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</si>
  <si>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</si>
  <si>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</si>
  <si>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</si>
  <si>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</si>
  <si>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</si>
  <si>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</si>
  <si>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</si>
  <si>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</si>
  <si>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</si>
  <si>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</si>
  <si>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</si>
  <si>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</si>
  <si>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</si>
  <si>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</si>
  <si>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</si>
  <si>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</si>
  <si>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</si>
  <si>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</si>
  <si>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</si>
  <si>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</si>
  <si>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</si>
  <si>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</si>
  <si>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</si>
  <si>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</si>
  <si>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</si>
  <si>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</si>
  <si>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</si>
  <si>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</si>
  <si>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</si>
  <si>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</si>
  <si>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</si>
  <si>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</si>
  <si>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</si>
  <si>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</si>
  <si>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</si>
  <si>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</si>
  <si>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</si>
  <si>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</si>
  <si>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</si>
  <si>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</si>
  <si>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</si>
  <si>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</si>
  <si>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</si>
  <si>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</si>
  <si>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</si>
  <si>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</si>
  <si>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</si>
  <si>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</si>
  <si>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</si>
  <si>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</si>
  <si>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</si>
  <si>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</si>
  <si>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</si>
  <si>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</si>
  <si>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</si>
  <si>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</si>
  <si>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</si>
  <si>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</si>
  <si>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</si>
  <si>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</si>
  <si>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</si>
  <si>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</si>
  <si>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</si>
  <si>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</si>
  <si>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</si>
  <si>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</si>
  <si>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</si>
  <si>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</si>
  <si>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</si>
  <si>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</si>
  <si>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</si>
  <si>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</si>
  <si>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</si>
  <si>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</si>
  <si>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</si>
  <si>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</si>
  <si>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</si>
  <si>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</si>
  <si>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</si>
  <si>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</si>
  <si>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</si>
  <si>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</si>
  <si>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</si>
  <si>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</si>
  <si>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</si>
  <si>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</si>
  <si>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</si>
  <si>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</si>
  <si>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</si>
  <si>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</si>
  <si>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</si>
  <si>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</si>
  <si>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</si>
  <si>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</si>
  <si>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</si>
  <si>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</si>
  <si>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</si>
  <si>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</si>
  <si>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</si>
  <si>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</si>
  <si>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</si>
  <si>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</si>
  <si>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</si>
  <si>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</si>
  <si>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</si>
  <si>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</si>
  <si>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</si>
  <si>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</si>
  <si>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</si>
  <si>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</si>
  <si>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</si>
  <si>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</si>
  <si>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</si>
  <si>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</si>
  <si>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</si>
  <si>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</si>
  <si>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</si>
  <si>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</si>
  <si>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</si>
  <si>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</si>
  <si>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</si>
  <si>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</si>
  <si>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</si>
  <si>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</si>
  <si>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</si>
  <si>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</si>
  <si>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</si>
  <si>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</si>
  <si>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</si>
  <si>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</si>
  <si>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</si>
  <si>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</si>
  <si>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</si>
  <si>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</si>
  <si>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</si>
  <si>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</si>
  <si>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</si>
  <si>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</si>
  <si>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</si>
  <si>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</si>
  <si>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</si>
  <si>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</si>
  <si>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</si>
  <si>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</si>
  <si>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</si>
  <si>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</si>
  <si>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</si>
  <si>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</si>
  <si>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</si>
  <si>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</si>
  <si>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</si>
  <si>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</si>
  <si>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</si>
  <si>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</si>
  <si>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</si>
  <si>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</si>
  <si>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</si>
  <si>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</si>
  <si>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</si>
  <si>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</si>
  <si>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</si>
  <si>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</si>
  <si>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</si>
  <si>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</si>
  <si>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</si>
  <si>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</si>
  <si>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</si>
  <si>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</si>
  <si>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</si>
  <si>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</si>
  <si>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</si>
  <si>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</si>
  <si>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</si>
  <si>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</si>
  <si>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</si>
  <si>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</si>
  <si>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</si>
  <si>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</si>
  <si>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</si>
  <si>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</si>
  <si>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</si>
  <si>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</si>
  <si>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</si>
  <si>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</si>
  <si>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</si>
  <si>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</si>
  <si>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</si>
  <si>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</si>
  <si>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</si>
  <si>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</si>
  <si>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</si>
  <si>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</si>
  <si>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</si>
  <si>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</si>
  <si>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</si>
  <si>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</si>
  <si>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</si>
  <si>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</si>
  <si>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</si>
  <si>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</si>
  <si>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</si>
  <si>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</si>
  <si>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</si>
  <si>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</si>
  <si>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</si>
  <si>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</si>
  <si>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</si>
  <si>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</si>
  <si>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</si>
  <si>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</si>
  <si>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</si>
  <si>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</si>
  <si>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</si>
  <si>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</si>
  <si>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</si>
  <si>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</si>
  <si>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</si>
  <si>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</si>
  <si>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</si>
  <si>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</si>
  <si>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</si>
  <si>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</si>
  <si>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</si>
  <si>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</si>
  <si>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</si>
  <si>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</si>
  <si>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</si>
  <si>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</si>
  <si>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</si>
  <si>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</si>
  <si>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</si>
  <si>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</si>
  <si>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</si>
  <si>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</si>
  <si>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</si>
  <si>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</si>
  <si>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</si>
  <si>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</si>
  <si>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</si>
  <si>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</si>
  <si>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</si>
  <si>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</si>
  <si>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</si>
  <si>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</si>
  <si>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</si>
  <si>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</si>
  <si>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</si>
  <si>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</si>
  <si>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</si>
  <si>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</si>
  <si>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</si>
  <si>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</si>
  <si>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</si>
  <si>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</si>
  <si>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</si>
  <si>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</si>
  <si>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</si>
  <si>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</si>
  <si>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</si>
  <si>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</si>
  <si>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</si>
  <si>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</si>
  <si>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</si>
  <si>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</si>
  <si>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</si>
  <si>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</si>
  <si>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</si>
  <si>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</si>
  <si>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</si>
  <si>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</si>
  <si>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</si>
  <si>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</si>
  <si>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</si>
  <si>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</si>
  <si>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</si>
  <si>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</si>
  <si>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</si>
  <si>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</si>
  <si>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</si>
  <si>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</si>
  <si>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</si>
  <si>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</si>
  <si>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</si>
  <si>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</si>
  <si>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</si>
  <si>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</si>
  <si>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</si>
  <si>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</si>
  <si>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</si>
  <si>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</si>
  <si>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</si>
  <si>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</si>
  <si>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</si>
  <si>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</si>
  <si>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</si>
  <si>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</si>
  <si>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</si>
  <si>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</si>
  <si>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</si>
  <si>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</si>
  <si>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</si>
  <si>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</si>
  <si>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</si>
  <si>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</si>
  <si>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</si>
  <si>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</si>
  <si>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</si>
  <si>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</si>
  <si>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</si>
  <si>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</si>
  <si>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</si>
  <si>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</si>
  <si>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</si>
  <si>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</si>
  <si>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</si>
  <si>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</si>
  <si>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</si>
  <si>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</si>
  <si>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</si>
  <si>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</si>
  <si>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</si>
  <si>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</si>
  <si>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</si>
  <si>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</si>
  <si>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</si>
  <si>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</si>
  <si>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</si>
  <si>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</si>
  <si>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</si>
  <si>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</si>
  <si>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</si>
  <si>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</si>
  <si>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</si>
  <si>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</si>
  <si>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</si>
  <si>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</si>
  <si>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</si>
  <si>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</si>
  <si>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</si>
  <si>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</si>
  <si>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</si>
  <si>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</si>
  <si>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</si>
  <si>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</si>
  <si>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</si>
  <si>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</si>
  <si>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</si>
  <si>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</si>
  <si>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</si>
  <si>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</si>
  <si>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</si>
  <si>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</si>
  <si>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</si>
  <si>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</si>
  <si>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</si>
  <si>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</si>
  <si>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</si>
  <si>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</si>
  <si>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</si>
  <si>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</si>
  <si>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</si>
  <si>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</si>
  <si>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</si>
  <si>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</si>
  <si>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</si>
  <si>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</si>
  <si>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</si>
  <si>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</si>
  <si>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</si>
  <si>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</si>
  <si>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</si>
  <si>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</si>
  <si>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</si>
  <si>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</si>
  <si>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</si>
  <si>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</si>
  <si>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</si>
  <si>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</si>
  <si>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</si>
  <si>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</si>
  <si>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</si>
  <si>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</si>
  <si>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</si>
  <si>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</si>
  <si>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</si>
  <si>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</si>
  <si>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</si>
  <si>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</si>
  <si>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</si>
  <si>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</si>
  <si>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</si>
  <si>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</si>
  <si>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</si>
  <si>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</si>
  <si>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</si>
  <si>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</si>
  <si>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</si>
  <si>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</si>
  <si>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</si>
  <si>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</si>
  <si>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</si>
  <si>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</si>
  <si>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</si>
  <si>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</si>
  <si>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</si>
  <si>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</si>
  <si>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</si>
  <si>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</si>
  <si>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</si>
  <si>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</si>
  <si>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</si>
  <si>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</si>
  <si>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</si>
  <si>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</si>
  <si>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</si>
  <si>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</si>
  <si>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</si>
  <si>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</si>
  <si>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</si>
  <si>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</si>
  <si>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</si>
  <si>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</si>
  <si>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</si>
  <si>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</si>
  <si>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</si>
  <si>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</si>
  <si>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</si>
  <si>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</si>
  <si>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</si>
  <si>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</si>
  <si>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</si>
  <si>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</si>
  <si>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</si>
  <si>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</si>
  <si>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</si>
  <si>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</si>
  <si>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</si>
  <si>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</si>
  <si>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</si>
  <si>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</si>
  <si>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</si>
  <si>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</si>
  <si>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</si>
  <si>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</si>
  <si>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</si>
  <si>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</si>
  <si>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</si>
  <si>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</si>
  <si>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</si>
  <si>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</si>
  <si>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</si>
  <si>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</si>
  <si>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</si>
  <si>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</si>
  <si>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</si>
  <si>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</si>
  <si>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</si>
  <si>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</si>
  <si>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</si>
  <si>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</si>
  <si>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</si>
  <si>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</si>
  <si>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</si>
  <si>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</si>
  <si>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</si>
  <si>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</si>
  <si>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</si>
  <si>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</si>
  <si>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</si>
  <si>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</si>
  <si>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</si>
  <si>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</si>
  <si>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</si>
  <si>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</si>
  <si>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</si>
  <si>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</si>
  <si>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</si>
  <si>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</si>
  <si>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</si>
  <si>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</si>
  <si>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</si>
  <si>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</si>
  <si>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</si>
  <si>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</si>
  <si>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</si>
  <si>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</si>
  <si>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</si>
  <si>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</si>
  <si>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</si>
  <si>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</si>
  <si>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</si>
  <si>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</si>
  <si>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</si>
  <si>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</si>
  <si>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</si>
  <si>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</si>
  <si>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</si>
  <si>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</si>
  <si>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</si>
  <si>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</si>
  <si>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</si>
  <si>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</si>
  <si>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</si>
  <si>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</si>
  <si>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</si>
  <si>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</si>
  <si>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</si>
  <si>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</si>
  <si>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</si>
  <si>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</si>
  <si>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</si>
  <si>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</si>
  <si>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</si>
  <si>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</si>
  <si>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</si>
  <si>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</si>
  <si>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</si>
  <si>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</si>
  <si>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</si>
  <si>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</si>
  <si>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</si>
  <si>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</si>
  <si>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</si>
  <si>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</si>
  <si>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</si>
  <si>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</si>
  <si>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</si>
  <si>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</si>
  <si>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</si>
  <si>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</si>
  <si>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</si>
  <si>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</si>
  <si>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</si>
  <si>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</si>
  <si>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</si>
  <si>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</si>
  <si>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</si>
  <si>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</si>
  <si>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</si>
  <si>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</si>
  <si>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</si>
  <si>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</si>
  <si>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</si>
  <si>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</si>
  <si>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</si>
  <si>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</si>
  <si>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</si>
  <si>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</si>
  <si>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</si>
  <si>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</si>
  <si>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</si>
  <si>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</si>
  <si>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</si>
  <si>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</si>
  <si>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</si>
  <si>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</si>
  <si>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</si>
  <si>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</si>
  <si>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</si>
  <si>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</si>
  <si>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</si>
  <si>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</si>
  <si>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</si>
  <si>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</si>
  <si>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</si>
  <si>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</si>
  <si>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</si>
  <si>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</si>
  <si>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</si>
  <si>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</si>
  <si>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</si>
  <si>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</si>
  <si>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</si>
  <si>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</si>
  <si>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</si>
  <si>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</si>
  <si>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</si>
  <si>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</si>
  <si>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</si>
  <si>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</si>
  <si>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</si>
  <si>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</si>
  <si>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</si>
  <si>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</si>
  <si>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</si>
  <si>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</si>
  <si>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</si>
  <si>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</si>
  <si>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</si>
  <si>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</si>
  <si>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</si>
  <si>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</si>
  <si>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</si>
  <si>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</si>
  <si>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</si>
  <si>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</si>
  <si>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</si>
  <si>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</si>
  <si>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</si>
  <si>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</si>
  <si>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</si>
  <si>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</si>
  <si>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</si>
  <si>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</si>
  <si>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</si>
  <si>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</si>
  <si>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</si>
  <si>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</si>
  <si>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</si>
  <si>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</si>
  <si>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</si>
  <si>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</si>
  <si>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</si>
  <si>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</si>
  <si>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</si>
  <si>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</si>
  <si>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</si>
  <si>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</si>
  <si>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</si>
  <si>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</si>
  <si>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</si>
  <si>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</si>
  <si>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</si>
  <si>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</si>
  <si>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</si>
  <si>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</si>
  <si>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</si>
  <si>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</si>
  <si>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</si>
  <si>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</si>
  <si>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</si>
  <si>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</si>
  <si>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</si>
  <si>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</si>
  <si>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</si>
  <si>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</si>
  <si>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</si>
  <si>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</si>
  <si>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</si>
  <si>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</si>
  <si>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</si>
  <si>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</si>
  <si>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</si>
  <si>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</si>
  <si>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</si>
  <si>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</si>
  <si>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</si>
  <si>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</si>
  <si>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</si>
  <si>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</si>
  <si>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</si>
  <si>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</si>
  <si>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</si>
  <si>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</si>
  <si>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</si>
  <si>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</si>
  <si>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</si>
  <si>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</si>
  <si>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</si>
  <si>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</si>
  <si>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</si>
  <si>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</si>
  <si>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</si>
  <si>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</si>
  <si>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</si>
  <si>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</si>
  <si>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</si>
  <si>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</si>
  <si>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</si>
  <si>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</si>
  <si>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</si>
  <si>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</si>
  <si>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</si>
  <si>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</si>
  <si>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</si>
  <si>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</si>
  <si>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</si>
  <si>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</si>
  <si>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</si>
  <si>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</si>
  <si>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</si>
  <si>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</si>
  <si>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</si>
  <si>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</si>
  <si>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</si>
  <si>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</si>
  <si>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</si>
  <si>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</si>
  <si>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</si>
  <si>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</si>
  <si>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</si>
  <si>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</si>
  <si>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</si>
  <si>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</si>
  <si>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</si>
  <si>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</si>
  <si>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</si>
  <si>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</si>
  <si>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</si>
  <si>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</si>
  <si>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</si>
  <si>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</si>
  <si>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</si>
  <si>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</si>
  <si>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</si>
  <si>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</si>
  <si>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</si>
  <si>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</si>
  <si>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</si>
  <si>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</si>
  <si>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</si>
  <si>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</si>
  <si>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</si>
  <si>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</si>
  <si>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</si>
  <si>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</si>
  <si>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</si>
  <si>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</si>
  <si>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</si>
  <si>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</si>
  <si>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</si>
  <si>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</si>
  <si>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</si>
  <si>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</si>
  <si>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</si>
  <si>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</si>
  <si>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</si>
  <si>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</si>
  <si>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</si>
  <si>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</si>
  <si>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</si>
  <si>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</si>
  <si>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</si>
  <si>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</si>
  <si>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</si>
  <si>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</si>
  <si>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</si>
  <si>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</si>
  <si>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</si>
  <si>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</si>
  <si>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</si>
  <si>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</si>
  <si>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</si>
  <si>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</si>
  <si>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</si>
  <si>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</si>
  <si>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</si>
  <si>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</si>
  <si>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</si>
  <si>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</si>
  <si>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</si>
  <si>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</si>
  <si>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</si>
  <si>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</si>
  <si>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</si>
  <si>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</si>
  <si>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</si>
  <si>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</si>
  <si>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</si>
  <si>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</si>
  <si>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</si>
  <si>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</si>
  <si>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</si>
  <si>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</si>
  <si>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</si>
  <si>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</si>
  <si>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</si>
  <si>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</si>
  <si>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</si>
  <si>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</si>
  <si>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</si>
  <si>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</si>
  <si>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</si>
  <si>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</si>
  <si>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</si>
  <si>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</si>
  <si>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</si>
  <si>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</si>
  <si>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</si>
  <si>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</si>
  <si>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</si>
  <si>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</si>
  <si>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</si>
  <si>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</si>
  <si>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</si>
  <si>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</si>
  <si>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</si>
  <si>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</si>
  <si>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</si>
  <si>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</si>
  <si>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</si>
  <si>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</si>
  <si>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</si>
  <si>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</si>
  <si>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</si>
  <si>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</si>
  <si>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</si>
  <si>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</si>
  <si>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</si>
  <si>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</si>
  <si>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</si>
  <si>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</si>
  <si>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</si>
  <si>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</si>
  <si>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</si>
  <si>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</si>
  <si>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</si>
  <si>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</si>
  <si>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</si>
  <si>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</si>
  <si>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</si>
  <si>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</si>
  <si>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</si>
  <si>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</si>
  <si>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</si>
  <si>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</si>
  <si>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</si>
  <si>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</si>
  <si>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</si>
  <si>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</si>
  <si>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</si>
  <si>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</si>
  <si>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</si>
  <si>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</si>
  <si>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</si>
  <si>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</si>
  <si>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</si>
  <si>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</si>
  <si>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</si>
  <si>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</si>
  <si>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</si>
  <si>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</si>
  <si>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</si>
  <si>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</si>
  <si>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</si>
  <si>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</si>
  <si>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</si>
  <si>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</si>
  <si>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</si>
  <si>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</si>
  <si>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</si>
  <si>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</si>
  <si>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</si>
  <si>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</si>
  <si>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</si>
  <si>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</si>
  <si>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</si>
  <si>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</si>
  <si>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</si>
  <si>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</si>
  <si>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</si>
  <si>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</si>
  <si>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</si>
  <si>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</si>
  <si>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</si>
  <si>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</si>
  <si>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</si>
  <si>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</si>
  <si>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</si>
  <si>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</si>
  <si>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</si>
  <si>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</si>
  <si>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</si>
  <si>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</si>
  <si>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</si>
  <si>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</si>
  <si>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</si>
  <si>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</si>
  <si>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</si>
  <si>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</si>
  <si>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</si>
  <si>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</si>
  <si>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</si>
  <si>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</si>
  <si>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</si>
  <si>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</si>
  <si>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</si>
  <si>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</si>
  <si>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</si>
  <si>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</si>
  <si>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</si>
  <si>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</si>
  <si>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</si>
  <si>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</si>
  <si>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</si>
  <si>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</si>
  <si>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</si>
  <si>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</si>
  <si>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</si>
  <si>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</si>
  <si>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</si>
  <si>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</si>
  <si>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</si>
  <si>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</si>
  <si>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</si>
  <si>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</si>
  <si>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</si>
  <si>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</si>
  <si>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</si>
  <si>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</si>
  <si>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</si>
  <si>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</si>
  <si>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</si>
  <si>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</si>
  <si>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</si>
  <si>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</si>
  <si>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</si>
  <si>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</si>
  <si>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</si>
  <si>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</si>
  <si>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</si>
  <si>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</si>
  <si>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</si>
  <si>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</si>
  <si>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</si>
  <si>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</si>
  <si>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</si>
  <si>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</si>
  <si>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</si>
  <si>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</si>
  <si>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</si>
  <si>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</si>
  <si>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</si>
  <si>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</si>
  <si>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</si>
  <si>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</si>
  <si>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</si>
  <si>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</si>
  <si>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</si>
  <si>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</si>
  <si>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</si>
  <si>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</si>
  <si>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</si>
  <si>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</si>
  <si>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</si>
  <si>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</si>
  <si>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</si>
  <si>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</si>
  <si>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</si>
  <si>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</si>
  <si>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</si>
  <si>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</si>
  <si>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</si>
  <si>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</si>
  <si>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</si>
  <si>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</si>
  <si>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</si>
  <si>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</si>
  <si>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</si>
  <si>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</si>
  <si>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</si>
  <si>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</si>
  <si>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</si>
  <si>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</si>
  <si>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</si>
  <si>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</si>
  <si>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</si>
  <si>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</si>
  <si>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</si>
  <si>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</si>
  <si>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</si>
  <si>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</si>
  <si>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</si>
  <si>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</si>
  <si>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</si>
  <si>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</si>
  <si>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</si>
  <si>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</si>
  <si>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</si>
  <si>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</si>
  <si>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</si>
  <si>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</si>
  <si>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</si>
  <si>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</si>
  <si>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</si>
  <si>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</si>
  <si>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</si>
  <si>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</si>
  <si>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</si>
  <si>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</si>
  <si>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</si>
  <si>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</si>
  <si>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</si>
  <si>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</si>
  <si>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</si>
  <si>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</si>
  <si>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</si>
  <si>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</si>
  <si>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</si>
  <si>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</si>
  <si>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</si>
  <si>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</si>
  <si>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</si>
  <si>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</si>
  <si>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</si>
  <si>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</si>
  <si>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</si>
  <si>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</si>
  <si>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</si>
  <si>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</si>
  <si>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</si>
  <si>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</si>
  <si>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</si>
  <si>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</si>
  <si>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</si>
  <si>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</si>
  <si>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</si>
  <si>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</si>
  <si>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</si>
  <si>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</si>
  <si>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</si>
  <si>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</si>
  <si>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</si>
  <si>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</si>
  <si>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</si>
  <si>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</si>
  <si>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</si>
  <si>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</si>
  <si>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</si>
  <si>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</si>
  <si>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</si>
  <si>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</si>
  <si>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</si>
  <si>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</si>
  <si>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</si>
  <si>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</si>
  <si>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</si>
  <si>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</si>
  <si>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</si>
  <si>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</si>
  <si>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</si>
  <si>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</si>
  <si>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</si>
  <si>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</si>
  <si>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</si>
  <si>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</si>
  <si>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</si>
  <si>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</si>
  <si>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</si>
  <si>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</si>
  <si>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</si>
  <si>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</si>
  <si>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</si>
  <si>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</si>
  <si>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</si>
  <si>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</si>
  <si>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</si>
  <si>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</si>
  <si>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</si>
  <si>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</si>
  <si>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</si>
  <si>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</si>
  <si>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</si>
  <si>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</si>
  <si>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</si>
  <si>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</si>
  <si>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</si>
  <si>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</si>
  <si>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</si>
  <si>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</si>
  <si>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</si>
  <si>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</si>
  <si>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</si>
  <si>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</si>
  <si>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</si>
  <si>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</si>
  <si>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</si>
  <si>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</si>
  <si>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</si>
  <si>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</si>
  <si>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</si>
  <si>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</si>
  <si>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</si>
  <si>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</si>
  <si>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</si>
  <si>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</si>
  <si>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</si>
  <si>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</si>
  <si>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</si>
  <si>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</si>
  <si>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</si>
  <si>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</si>
  <si>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</si>
  <si>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</si>
  <si>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</si>
  <si>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</si>
  <si>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</si>
  <si>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</si>
  <si>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</si>
  <si>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</si>
  <si>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</si>
  <si>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</si>
  <si>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</si>
  <si>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</si>
  <si>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</si>
  <si>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</si>
  <si>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</si>
  <si>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</si>
  <si>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</si>
  <si>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</si>
  <si>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</si>
  <si>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</si>
  <si>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</si>
  <si>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</si>
  <si>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</si>
  <si>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</si>
  <si>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</si>
  <si>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</si>
  <si>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</si>
  <si>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</si>
  <si>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</si>
  <si>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</si>
  <si>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</si>
  <si>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</si>
  <si>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</si>
  <si>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</si>
  <si>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</si>
  <si>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</si>
  <si>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</si>
  <si>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</si>
  <si>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</si>
  <si>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</si>
  <si>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</si>
  <si>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</si>
  <si>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</si>
  <si>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</si>
  <si>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</si>
  <si>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</si>
  <si>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</si>
  <si>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</si>
  <si>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</si>
  <si>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</si>
  <si>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</si>
  <si>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</si>
  <si>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</si>
  <si>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</si>
  <si>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</si>
  <si>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</si>
  <si>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</si>
  <si>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</si>
  <si>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</si>
  <si>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</si>
  <si>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</si>
  <si>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</si>
  <si>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</si>
  <si>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</si>
  <si>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</si>
  <si>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</si>
  <si>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</si>
  <si>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</si>
  <si>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</si>
  <si>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</si>
  <si>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</si>
  <si>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</si>
  <si>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</si>
  <si>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</si>
  <si>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</si>
  <si>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</si>
  <si>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</si>
  <si>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</si>
  <si>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</si>
  <si>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</si>
  <si>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</si>
  <si>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</si>
  <si>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</si>
  <si>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</si>
  <si>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</si>
  <si>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</si>
  <si>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</si>
  <si>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</si>
  <si>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</si>
  <si>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</si>
  <si>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</si>
  <si>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</si>
  <si>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</si>
  <si>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</si>
  <si>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</si>
  <si>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</si>
  <si>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</si>
  <si>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</si>
  <si>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</si>
  <si>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</si>
  <si>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</si>
  <si>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</si>
  <si>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</si>
  <si>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</si>
  <si>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</si>
  <si>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</si>
  <si>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</si>
  <si>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</si>
  <si>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</si>
  <si>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</si>
  <si>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</si>
  <si>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</si>
  <si>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</si>
  <si>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</si>
  <si>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</si>
  <si>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</si>
  <si>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</si>
  <si>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</si>
  <si>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</si>
  <si>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</si>
  <si>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</si>
  <si>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</si>
  <si>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</si>
  <si>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</si>
  <si>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</si>
  <si>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</si>
  <si>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</si>
  <si>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</si>
  <si>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</si>
  <si>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</si>
  <si>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</si>
  <si>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</si>
  <si>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</si>
  <si>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</si>
  <si>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</si>
  <si>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</si>
  <si>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</si>
  <si>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</si>
  <si>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</si>
  <si>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</si>
  <si>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</si>
  <si>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</si>
  <si>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</si>
  <si>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</si>
  <si>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</si>
  <si>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</si>
  <si>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</si>
  <si>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</si>
  <si>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</si>
  <si>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</si>
  <si>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</si>
  <si>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</si>
  <si>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</si>
  <si>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</si>
  <si>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</si>
  <si>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</si>
  <si>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</si>
  <si>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</si>
  <si>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</si>
  <si>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</si>
  <si>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</si>
  <si>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</si>
  <si>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</si>
  <si>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</si>
  <si>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</si>
  <si>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</si>
  <si>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</si>
  <si>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</si>
  <si>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</si>
  <si>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</si>
  <si>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</si>
  <si>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</si>
  <si>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</si>
  <si>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</si>
  <si>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</si>
  <si>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</si>
  <si>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</si>
  <si>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</si>
  <si>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</si>
  <si>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</si>
  <si>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</si>
  <si>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</si>
  <si>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</si>
  <si>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</si>
  <si>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</si>
  <si>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</si>
  <si>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</si>
  <si>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</si>
  <si>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</si>
  <si>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</si>
  <si>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</si>
  <si>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</si>
  <si>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</si>
  <si>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</si>
  <si>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</si>
  <si>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</si>
  <si>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</si>
  <si>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</si>
  <si>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</si>
  <si>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</si>
  <si>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</si>
  <si>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</si>
  <si>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</si>
  <si>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</si>
  <si>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</si>
  <si>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</si>
  <si>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</si>
  <si>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</si>
  <si>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</si>
  <si>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</si>
  <si>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</si>
  <si>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</si>
  <si>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</si>
  <si>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</si>
  <si>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</si>
  <si>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</si>
  <si>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</si>
  <si>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</si>
  <si>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</si>
  <si>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</si>
  <si>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</si>
  <si>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</si>
  <si>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</si>
  <si>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</si>
  <si>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</si>
  <si>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</si>
  <si>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</si>
  <si>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</si>
  <si>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</si>
  <si>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</si>
  <si>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</si>
  <si>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</si>
  <si>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</si>
  <si>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</si>
  <si>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</si>
  <si>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</si>
  <si>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</si>
  <si>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</si>
  <si>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</si>
  <si>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</si>
  <si>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</si>
  <si>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</si>
  <si>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</si>
  <si>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</si>
  <si>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</si>
  <si>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</si>
  <si>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</si>
  <si>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</si>
  <si>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</si>
  <si>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</si>
  <si>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</si>
  <si>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</si>
  <si>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</si>
  <si>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</si>
  <si>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</si>
  <si>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</si>
  <si>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</si>
  <si>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</si>
  <si>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</si>
  <si>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</si>
  <si>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</si>
  <si>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</si>
  <si>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</si>
  <si>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</si>
  <si>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</si>
  <si>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</si>
  <si>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</si>
  <si>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</si>
  <si>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</si>
  <si>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</si>
  <si>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</si>
  <si>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</si>
  <si>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</si>
  <si>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</si>
  <si>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</si>
  <si>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</si>
  <si>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</si>
  <si>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</si>
  <si>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</si>
  <si>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</si>
  <si>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</si>
  <si>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</si>
  <si>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</si>
  <si>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</si>
  <si>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</si>
  <si>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</si>
  <si>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</si>
  <si>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</si>
  <si>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</si>
  <si>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</si>
  <si>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</si>
  <si>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</si>
  <si>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</si>
  <si>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</si>
  <si>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</si>
  <si>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</si>
  <si>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</si>
  <si>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</si>
  <si>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</si>
  <si>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</si>
  <si>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</si>
  <si>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</si>
  <si>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</si>
  <si>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</si>
  <si>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</si>
  <si>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</si>
  <si>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</si>
  <si>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</si>
  <si>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</si>
  <si>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</si>
  <si>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</si>
  <si>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</si>
  <si>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</si>
  <si>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</si>
  <si>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</si>
  <si>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</si>
  <si>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</si>
  <si>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</si>
  <si>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</si>
  <si>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</si>
  <si>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</si>
  <si>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</si>
  <si>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</si>
  <si>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</si>
  <si>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</si>
  <si>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</si>
  <si>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</si>
  <si>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</si>
  <si>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</si>
  <si>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</si>
  <si>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</si>
  <si>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</si>
  <si>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</si>
  <si>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</si>
  <si>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</si>
  <si>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</si>
  <si>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</si>
  <si>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</si>
  <si>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</si>
  <si>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</si>
  <si>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</si>
  <si>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</si>
  <si>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</si>
  <si>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</si>
  <si>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</si>
  <si>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</si>
  <si>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</si>
  <si>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</si>
  <si>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</si>
  <si>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</si>
  <si>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</si>
  <si>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</si>
  <si>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</si>
  <si>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</si>
  <si>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</si>
  <si>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</si>
  <si>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</si>
  <si>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</si>
  <si>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</si>
  <si>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</si>
  <si>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</si>
  <si>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</si>
  <si>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</si>
  <si>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</si>
  <si>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</si>
  <si>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</si>
  <si>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</si>
  <si>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</si>
  <si>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</si>
  <si>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</si>
  <si>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</si>
  <si>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</si>
  <si>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</si>
  <si>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</si>
  <si>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</si>
  <si>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</si>
  <si>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</si>
  <si>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</si>
  <si>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</si>
  <si>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</si>
  <si>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</si>
  <si>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</si>
  <si>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</si>
  <si>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</si>
  <si>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</si>
  <si>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</si>
  <si>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</si>
  <si>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</si>
  <si>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</si>
  <si>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</si>
  <si>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</si>
  <si>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</si>
  <si>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</si>
  <si>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</si>
  <si>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</si>
  <si>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</si>
  <si>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</si>
  <si>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</si>
  <si>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</si>
  <si>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</si>
  <si>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</si>
  <si>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</si>
  <si>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</si>
  <si>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</si>
  <si>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</si>
  <si>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</si>
  <si>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</si>
  <si>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</si>
  <si>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</si>
  <si>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</si>
  <si>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</si>
  <si>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</si>
  <si>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</si>
  <si>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</si>
  <si>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</si>
  <si>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</si>
  <si>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</si>
  <si>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</si>
  <si>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</si>
  <si>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</si>
  <si>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</si>
  <si>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</si>
  <si>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</si>
  <si>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</si>
  <si>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</si>
  <si>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</si>
  <si>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</si>
  <si>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</si>
  <si>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</si>
  <si>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</si>
  <si>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</si>
  <si>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</si>
  <si>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</si>
  <si>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</si>
  <si>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</si>
  <si>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</si>
  <si>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</si>
  <si>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</si>
  <si>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</si>
  <si>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</si>
  <si>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</si>
  <si>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</si>
  <si>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</si>
  <si>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</si>
  <si>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</si>
  <si>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</si>
  <si>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</si>
  <si>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</si>
  <si>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</si>
  <si>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</si>
  <si>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</si>
  <si>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</si>
  <si>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</si>
  <si>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</si>
  <si>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</si>
  <si>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</si>
  <si>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</si>
  <si>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</si>
  <si>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</si>
  <si>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</si>
  <si>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</si>
  <si>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</si>
  <si>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</si>
  <si>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</si>
  <si>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</si>
  <si>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</si>
  <si>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</si>
  <si>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</si>
  <si>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</si>
  <si>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</si>
  <si>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</si>
  <si>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</si>
  <si>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</si>
  <si>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</si>
  <si>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</si>
  <si>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</si>
  <si>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</si>
  <si>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</si>
  <si>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</si>
  <si>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</si>
  <si>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</si>
  <si>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</si>
  <si>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</si>
  <si>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</si>
  <si>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</si>
  <si>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</si>
  <si>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</si>
  <si>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</si>
  <si>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</si>
  <si>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</si>
  <si>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</si>
  <si>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</si>
  <si>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</si>
  <si>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</si>
  <si>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</si>
  <si>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</si>
  <si>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</si>
  <si>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</si>
  <si>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</si>
  <si>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</si>
  <si>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</si>
  <si>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</si>
  <si>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</si>
  <si>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</si>
  <si>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</si>
  <si>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</si>
  <si>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</si>
  <si>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</si>
  <si>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</si>
  <si>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</si>
  <si>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</si>
  <si>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</si>
  <si>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</si>
  <si>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</si>
  <si>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</si>
  <si>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</si>
  <si>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</si>
  <si>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</si>
  <si>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</si>
  <si>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</si>
  <si>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</si>
  <si>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</si>
  <si>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</si>
  <si>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</si>
  <si>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</si>
  <si>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</si>
  <si>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</si>
  <si>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</si>
  <si>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</si>
  <si>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</si>
  <si>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</si>
  <si>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</si>
  <si>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</si>
  <si>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</si>
  <si>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</si>
  <si>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</si>
  <si>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</si>
  <si>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</si>
  <si>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</si>
  <si>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</si>
  <si>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</si>
  <si>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</si>
  <si>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</si>
  <si>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</si>
  <si>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</si>
  <si>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</si>
  <si>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</si>
  <si>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</si>
  <si>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</si>
  <si>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</si>
  <si>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</si>
  <si>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</si>
  <si>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</si>
  <si>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</si>
  <si>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</si>
  <si>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</si>
  <si>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</si>
  <si>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</si>
  <si>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</si>
  <si>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</si>
  <si>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</si>
  <si>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</si>
  <si>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</si>
  <si>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</si>
  <si>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</si>
  <si>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</si>
  <si>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</si>
  <si>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</si>
  <si>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</si>
  <si>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</si>
  <si>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</si>
  <si>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</si>
  <si>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</si>
  <si>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</si>
  <si>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</si>
  <si>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</si>
  <si>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</si>
  <si>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</si>
  <si>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</si>
  <si>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</si>
  <si>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</si>
  <si>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</si>
  <si>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</si>
  <si>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</si>
  <si>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</si>
  <si>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</si>
  <si>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</si>
  <si>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</si>
  <si>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</si>
  <si>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</si>
  <si>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</si>
  <si>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</si>
  <si>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</si>
  <si>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</si>
  <si>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</si>
  <si>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</si>
  <si>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</si>
  <si>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</si>
  <si>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</si>
  <si>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</si>
  <si>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</si>
  <si>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</si>
  <si>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</si>
  <si>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</si>
  <si>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</si>
  <si>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</si>
  <si>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</si>
  <si>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</si>
  <si>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</si>
  <si>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</si>
  <si>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</si>
  <si>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</si>
  <si>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</si>
  <si>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</si>
  <si>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</si>
  <si>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</si>
  <si>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</si>
  <si>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</si>
  <si>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</si>
  <si>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</si>
  <si>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</si>
  <si>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</si>
  <si>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</si>
  <si>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</si>
  <si>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</si>
  <si>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</si>
  <si>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</si>
  <si>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</si>
  <si>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</si>
  <si>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</si>
  <si>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</si>
  <si>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</si>
  <si>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</si>
  <si>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</si>
  <si>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</si>
  <si>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</si>
  <si>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</si>
  <si>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</si>
  <si>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</si>
  <si>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</si>
  <si>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</si>
  <si>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</si>
  <si>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</si>
  <si>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</si>
  <si>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</si>
  <si>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</si>
  <si>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</si>
  <si>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</si>
  <si>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</si>
  <si>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</si>
  <si>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</si>
  <si>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</si>
  <si>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</si>
  <si>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</si>
  <si>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</si>
  <si>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</si>
  <si>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</si>
  <si>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</si>
  <si>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</si>
  <si>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</si>
  <si>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</si>
  <si>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</si>
  <si>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</si>
  <si>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</si>
  <si>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</si>
  <si>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</si>
  <si>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</si>
  <si>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</si>
  <si>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</si>
  <si>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</si>
  <si>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</si>
  <si>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</si>
  <si>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</si>
  <si>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</si>
  <si>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</si>
  <si>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</si>
  <si>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</si>
  <si>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</si>
  <si>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</si>
  <si>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</si>
  <si>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</si>
  <si>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</si>
  <si>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</si>
  <si>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</si>
  <si>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</si>
  <si>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</si>
  <si>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</si>
  <si>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</si>
  <si>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</si>
  <si>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</si>
  <si>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</si>
  <si>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</si>
  <si>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</si>
  <si>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</si>
  <si>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</si>
  <si>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</si>
  <si>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</si>
  <si>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</si>
  <si>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</si>
  <si>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</si>
  <si>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</si>
  <si>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</si>
  <si>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</si>
  <si>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</si>
  <si>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</si>
  <si>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</si>
  <si>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</si>
  <si>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</si>
  <si>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</si>
  <si>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</si>
  <si>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</si>
  <si>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</si>
  <si>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</si>
  <si>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</si>
  <si>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</si>
  <si>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</si>
  <si>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</si>
  <si>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</si>
  <si>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</si>
  <si>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</si>
  <si>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</si>
  <si>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</si>
  <si>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</si>
  <si>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</si>
  <si>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</si>
  <si>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</si>
  <si>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</si>
  <si>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</si>
  <si>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</si>
  <si>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</si>
  <si>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</si>
  <si>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</si>
  <si>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</si>
  <si>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</si>
  <si>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</si>
  <si>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</si>
  <si>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</si>
  <si>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</si>
  <si>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</si>
  <si>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</si>
  <si>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</si>
  <si>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</si>
  <si>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</si>
  <si>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</si>
  <si>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</si>
  <si>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</si>
  <si>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</si>
  <si>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</si>
  <si>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</si>
  <si>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</si>
  <si>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</si>
  <si>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</si>
  <si>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</si>
  <si>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</si>
  <si>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</si>
  <si>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</si>
  <si>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</si>
  <si>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</si>
  <si>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</si>
  <si>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</si>
  <si>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</si>
  <si>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</si>
  <si>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</si>
  <si>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</si>
  <si>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</si>
  <si>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</si>
  <si>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</si>
  <si>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</si>
  <si>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</si>
  <si>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</si>
  <si>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</si>
  <si>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</si>
  <si>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</si>
  <si>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</si>
  <si>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</si>
  <si>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</si>
  <si>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</si>
  <si>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</si>
  <si>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</si>
  <si>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</si>
  <si>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</si>
  <si>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</si>
  <si>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</si>
  <si>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</si>
  <si>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</si>
  <si>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</si>
  <si>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</si>
  <si>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</si>
  <si>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</si>
  <si>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</si>
  <si>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</si>
  <si>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</si>
  <si>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</si>
  <si>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</si>
  <si>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</si>
  <si>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</si>
  <si>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</si>
  <si>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</si>
  <si>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</si>
  <si>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</si>
  <si>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</si>
  <si>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</si>
  <si>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</si>
  <si>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</si>
  <si>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</si>
  <si>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</si>
  <si>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</si>
  <si>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</si>
  <si>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</si>
  <si>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</si>
  <si>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</si>
  <si>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</si>
  <si>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</si>
  <si>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</si>
  <si>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</si>
  <si>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</si>
  <si>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</si>
  <si>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</si>
  <si>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</si>
  <si>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</si>
  <si>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</si>
  <si>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</si>
  <si>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</si>
  <si>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</si>
  <si>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</si>
  <si>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</si>
  <si>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</si>
  <si>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</si>
  <si>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</si>
  <si>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</si>
  <si>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</si>
  <si>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</si>
  <si>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</si>
  <si>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</si>
  <si>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</si>
  <si>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</si>
  <si>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</si>
  <si>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</si>
  <si>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</si>
  <si>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</si>
  <si>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</si>
  <si>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</si>
  <si>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</si>
  <si>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</si>
  <si>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</si>
  <si>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</si>
  <si>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</si>
  <si>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</si>
  <si>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</si>
  <si>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</si>
  <si>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</si>
  <si>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</si>
  <si>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</si>
  <si>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</si>
  <si>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</si>
  <si>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</si>
  <si>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</si>
  <si>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</si>
  <si>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</si>
  <si>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</si>
  <si>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</si>
  <si>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</si>
  <si>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</si>
  <si>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</si>
  <si>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</si>
  <si>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</si>
  <si>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</si>
  <si>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</si>
  <si>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</si>
  <si>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</si>
  <si>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</si>
  <si>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</si>
  <si>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</si>
  <si>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</si>
  <si>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</si>
  <si>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</si>
  <si>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</si>
  <si>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</si>
  <si>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</si>
  <si>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</si>
  <si>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</si>
  <si>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</si>
  <si>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</si>
  <si>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</si>
  <si>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</si>
  <si>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</si>
  <si>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</si>
  <si>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</si>
  <si>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</si>
  <si>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</si>
  <si>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</si>
  <si>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</si>
  <si>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</si>
  <si>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</si>
  <si>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</si>
  <si>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</si>
  <si>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</si>
  <si>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</si>
  <si>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</si>
  <si>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</si>
  <si>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</si>
  <si>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</si>
  <si>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</si>
  <si>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</si>
  <si>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</si>
  <si>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</si>
  <si>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</si>
  <si>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</si>
  <si>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</si>
  <si>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</si>
  <si>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</si>
  <si>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</si>
  <si>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</si>
  <si>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</si>
  <si>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</si>
  <si>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</si>
  <si>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</si>
  <si>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</si>
  <si>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</si>
  <si>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</si>
  <si>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</si>
  <si>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</si>
  <si>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</si>
  <si>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</si>
  <si>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</si>
  <si>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</si>
  <si>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</si>
  <si>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</si>
  <si>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</si>
  <si>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</si>
  <si>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</si>
  <si>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</si>
  <si>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</si>
  <si>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</si>
  <si>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</si>
  <si>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</si>
  <si>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</si>
  <si>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</si>
  <si>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</si>
  <si>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</si>
  <si>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</si>
  <si>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</si>
  <si>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</si>
  <si>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</si>
  <si>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</si>
  <si>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</si>
  <si>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</si>
  <si>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</si>
  <si>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</si>
  <si>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</si>
  <si>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</si>
  <si>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</si>
  <si>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</si>
  <si>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</si>
  <si>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</si>
  <si>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</si>
  <si>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</si>
  <si>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</si>
  <si>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</si>
  <si>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</si>
  <si>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</si>
  <si>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</si>
  <si>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</si>
  <si>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</si>
  <si>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</si>
  <si>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</si>
  <si>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</si>
  <si>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</si>
  <si>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</si>
  <si>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</si>
  <si>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</si>
  <si>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</si>
  <si>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</si>
  <si>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</si>
  <si>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</si>
  <si>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</si>
  <si>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</si>
  <si>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</si>
  <si>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</si>
  <si>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</si>
  <si>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</si>
  <si>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</si>
  <si>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</si>
  <si>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</si>
  <si>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</si>
  <si>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</si>
  <si>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</si>
  <si>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</si>
  <si>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</si>
  <si>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</si>
  <si>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</si>
  <si>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</si>
  <si>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</si>
  <si>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</si>
  <si>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</si>
  <si>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</si>
  <si>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</si>
  <si>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</si>
  <si>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</si>
  <si>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</si>
  <si>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</si>
  <si>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</si>
  <si>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</si>
  <si>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</si>
  <si>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</si>
  <si>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</si>
  <si>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</si>
  <si>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</si>
  <si>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</si>
  <si>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</si>
  <si>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</si>
  <si>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</si>
  <si>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</si>
  <si>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</si>
  <si>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</si>
  <si>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</si>
  <si>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</si>
  <si>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</si>
  <si>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</si>
  <si>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</si>
  <si>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</si>
  <si>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</si>
  <si>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</si>
  <si>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</si>
  <si>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</si>
  <si>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</si>
  <si>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</si>
  <si>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</si>
  <si>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</si>
  <si>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</si>
  <si>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</si>
  <si>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</si>
  <si>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</si>
  <si>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</si>
  <si>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</si>
  <si>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</si>
  <si>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</si>
  <si>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</si>
  <si>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</si>
  <si>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</si>
  <si>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</si>
  <si>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</si>
  <si>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</si>
  <si>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</si>
  <si>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</si>
  <si>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</si>
  <si>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</si>
  <si>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</si>
  <si>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</si>
  <si>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</si>
  <si>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</si>
  <si>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</si>
  <si>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</si>
  <si>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</si>
  <si>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</si>
  <si>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</si>
  <si>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</si>
  <si>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</si>
  <si>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</si>
  <si>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</si>
  <si>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</si>
  <si>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</si>
  <si>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</si>
  <si>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</si>
  <si>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</si>
  <si>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</si>
  <si>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</si>
  <si>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</si>
  <si>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</si>
  <si>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</si>
  <si>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</si>
  <si>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</si>
  <si>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</si>
  <si>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</si>
  <si>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</si>
  <si>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</si>
  <si>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</si>
  <si>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</si>
  <si>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</si>
  <si>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</si>
  <si>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</si>
  <si>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</si>
  <si>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</si>
  <si>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</si>
  <si>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</si>
  <si>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</si>
  <si>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</si>
  <si>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</si>
  <si>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</si>
  <si>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</si>
  <si>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</si>
  <si>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</si>
  <si>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</si>
  <si>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</si>
  <si>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</si>
  <si>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</si>
  <si>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</si>
  <si>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</si>
  <si>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</si>
  <si>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</si>
  <si>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</si>
  <si>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</si>
  <si>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</si>
  <si>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</si>
  <si>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</si>
  <si>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</si>
  <si>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</si>
  <si>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</si>
  <si>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</si>
  <si>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</si>
  <si>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</si>
  <si>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</si>
  <si>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</si>
  <si>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</si>
  <si>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</si>
  <si>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</si>
  <si>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</si>
  <si>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</si>
  <si>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</si>
  <si>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</si>
  <si>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</si>
  <si>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</si>
  <si>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</si>
  <si>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</si>
  <si>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</si>
  <si>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</si>
  <si>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</si>
  <si>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</si>
  <si>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</si>
  <si>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</si>
  <si>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</si>
  <si>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</si>
  <si>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</si>
  <si>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</si>
  <si>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</si>
  <si>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</si>
  <si>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</si>
  <si>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</si>
  <si>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</si>
  <si>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</si>
  <si>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</si>
  <si>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</si>
  <si>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</si>
  <si>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</si>
  <si>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</si>
  <si>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</si>
  <si>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</si>
  <si>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</si>
  <si>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</si>
  <si>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</si>
  <si>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</si>
  <si>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</si>
  <si>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</si>
  <si>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</si>
  <si>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</si>
  <si>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</si>
  <si>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</si>
  <si>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</si>
  <si>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</si>
  <si>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</si>
  <si>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</si>
  <si>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</si>
  <si>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</si>
  <si>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</si>
  <si>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</si>
  <si>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</si>
  <si>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</si>
  <si>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</si>
  <si>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</si>
  <si>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</si>
  <si>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</si>
  <si>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</si>
  <si>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</si>
  <si>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</si>
  <si>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</si>
  <si>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</si>
  <si>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</si>
  <si>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</si>
  <si>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</si>
  <si>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</si>
  <si>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</si>
  <si>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</si>
  <si>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</si>
  <si>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</si>
  <si>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</si>
  <si>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</si>
  <si>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</si>
  <si>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</si>
  <si>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</si>
  <si>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</si>
  <si>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</si>
  <si>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</si>
  <si>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</si>
  <si>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</si>
  <si>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</si>
  <si>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</si>
  <si>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</si>
  <si>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</si>
  <si>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</si>
  <si>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</si>
  <si>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</si>
  <si>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</si>
  <si>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</si>
  <si>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</si>
  <si>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</si>
  <si>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</si>
  <si>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</si>
  <si>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</si>
  <si>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</si>
  <si>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</si>
  <si>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</si>
  <si>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</si>
  <si>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</si>
  <si>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</si>
  <si>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</si>
  <si>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</si>
  <si>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</si>
  <si>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</si>
  <si>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</si>
  <si>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</si>
  <si>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</si>
  <si>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</si>
  <si>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</si>
  <si>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</si>
  <si>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</si>
  <si>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</si>
  <si>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</si>
  <si>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</si>
  <si>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</si>
  <si>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</si>
  <si>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</si>
  <si>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</si>
  <si>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</si>
  <si>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</si>
  <si>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</si>
  <si>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</si>
  <si>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</si>
  <si>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</si>
  <si>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</si>
  <si>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</si>
  <si>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</si>
  <si>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</si>
  <si>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</si>
  <si>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</si>
  <si>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</si>
  <si>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</si>
  <si>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</si>
  <si>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</si>
  <si>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</si>
  <si>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</si>
  <si>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</si>
  <si>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</si>
  <si>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</si>
  <si>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</si>
  <si>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</si>
  <si>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</si>
  <si>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</si>
  <si>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</si>
  <si>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</si>
  <si>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</si>
  <si>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</si>
  <si>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</si>
  <si>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</si>
  <si>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</si>
  <si>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</si>
  <si>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</si>
  <si>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</si>
  <si>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</si>
  <si>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</si>
  <si>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</si>
  <si>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</si>
  <si>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</si>
  <si>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</si>
  <si>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</si>
  <si>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</si>
  <si>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</si>
  <si>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</si>
  <si>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</si>
  <si>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</si>
  <si>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</si>
  <si>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</si>
  <si>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</si>
  <si>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</si>
  <si>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</si>
  <si>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</si>
  <si>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</si>
  <si>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</si>
  <si>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</si>
  <si>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</si>
  <si>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</si>
  <si>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</si>
  <si>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</si>
  <si>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</si>
  <si>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</si>
  <si>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</si>
  <si>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</si>
  <si>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</si>
  <si>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</si>
  <si>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</si>
  <si>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</si>
  <si>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</si>
  <si>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</si>
  <si>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</si>
  <si>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</si>
  <si>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</si>
  <si>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</si>
  <si>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</si>
  <si>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</si>
  <si>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</si>
  <si>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</si>
  <si>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</si>
  <si>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</si>
  <si>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</si>
  <si>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</si>
  <si>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</si>
  <si>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</si>
  <si>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</si>
  <si>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</si>
  <si>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</si>
  <si>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</si>
  <si>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</si>
  <si>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</si>
  <si>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</si>
  <si>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</si>
  <si>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</si>
  <si>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</si>
  <si>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</si>
  <si>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</si>
  <si>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</si>
  <si>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</si>
  <si>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</si>
  <si>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</si>
  <si>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</si>
  <si>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</si>
  <si>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</si>
  <si>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</si>
  <si>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</si>
  <si>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</si>
  <si>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</si>
  <si>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</si>
  <si>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</si>
  <si>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</si>
  <si>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</si>
  <si>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</si>
  <si>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</si>
  <si>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</si>
  <si>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</si>
  <si>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</si>
  <si>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</si>
  <si>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</si>
  <si>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</si>
  <si>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</si>
  <si>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</si>
  <si>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</si>
  <si>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</si>
  <si>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</si>
  <si>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</si>
  <si>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</si>
  <si>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</si>
  <si>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</si>
  <si>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</si>
  <si>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</si>
  <si>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</si>
  <si>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</si>
  <si>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</si>
  <si>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</si>
  <si>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</si>
  <si>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</si>
  <si>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</si>
  <si>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</si>
  <si>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</si>
  <si>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</si>
  <si>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</si>
  <si>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</si>
  <si>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</si>
  <si>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</si>
  <si>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</si>
  <si>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</si>
  <si>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</si>
  <si>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</si>
  <si>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</si>
  <si>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</si>
  <si>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</si>
  <si>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</si>
  <si>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</si>
  <si>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</si>
  <si>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</si>
  <si>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</si>
  <si>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</si>
  <si>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</si>
  <si>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</si>
  <si>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</si>
  <si>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</si>
  <si>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</si>
  <si>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</si>
  <si>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</si>
  <si>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</si>
  <si>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</si>
  <si>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</si>
  <si>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</si>
  <si>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</si>
  <si>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</si>
  <si>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</si>
  <si>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</si>
  <si>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</si>
  <si>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</si>
  <si>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</si>
  <si>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</si>
  <si>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</si>
  <si>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</si>
  <si>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</si>
  <si>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</si>
  <si>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</si>
  <si>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</si>
  <si>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</si>
  <si>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</si>
  <si>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</si>
  <si>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</si>
  <si>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</si>
  <si>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</si>
  <si>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</si>
  <si>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</si>
  <si>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</si>
  <si>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</si>
  <si>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</si>
  <si>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</si>
  <si>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</si>
  <si>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</si>
  <si>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</si>
  <si>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</si>
  <si>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</si>
  <si>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</si>
  <si>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</si>
  <si>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</si>
  <si>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</si>
  <si>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</si>
  <si>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</si>
  <si>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</si>
  <si>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</si>
  <si>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</si>
  <si>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</si>
  <si>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</si>
  <si>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</si>
  <si>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</si>
  <si>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</si>
  <si>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</si>
  <si>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</si>
  <si>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</si>
  <si>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</si>
  <si>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</si>
  <si>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</si>
  <si>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</si>
  <si>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</si>
  <si>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</si>
  <si>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</si>
  <si>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</si>
  <si>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</si>
  <si>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</si>
  <si>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</si>
  <si>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</si>
  <si>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</si>
  <si>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</si>
  <si>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</si>
  <si>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</si>
  <si>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</si>
  <si>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</si>
  <si>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</si>
  <si>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</si>
  <si>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</si>
  <si>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</si>
  <si>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</si>
  <si>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</si>
  <si>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</si>
  <si>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</si>
  <si>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</si>
  <si>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</si>
  <si>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</si>
  <si>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</si>
  <si>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</si>
  <si>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</si>
  <si>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</si>
  <si>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</si>
  <si>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</si>
  <si>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</si>
  <si>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</si>
  <si>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</si>
  <si>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</si>
  <si>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</si>
  <si>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</si>
  <si>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</si>
  <si>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</si>
  <si>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</si>
  <si>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</si>
  <si>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</si>
  <si>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</si>
  <si>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</si>
  <si>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</si>
  <si>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</si>
  <si>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</si>
  <si>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</si>
  <si>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</si>
  <si>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</si>
  <si>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</si>
  <si>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</si>
  <si>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</si>
  <si>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</si>
  <si>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</si>
  <si>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</si>
  <si>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</si>
  <si>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</si>
  <si>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</si>
  <si>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</si>
  <si>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</si>
  <si>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</si>
  <si>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</si>
  <si>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</si>
  <si>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</si>
  <si>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</si>
  <si>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</si>
  <si>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</si>
  <si>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</si>
  <si>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</si>
  <si>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</si>
  <si>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</si>
  <si>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</si>
  <si>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</si>
  <si>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</si>
  <si>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</si>
  <si>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</si>
  <si>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</si>
  <si>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</si>
  <si>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</si>
  <si>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</si>
  <si>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</si>
  <si>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</si>
  <si>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</si>
  <si>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</si>
  <si>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</si>
  <si>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</si>
  <si>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</si>
  <si>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</si>
  <si>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</si>
  <si>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</si>
  <si>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</si>
  <si>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</si>
  <si>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</si>
  <si>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</si>
  <si>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</si>
  <si>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</si>
  <si>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</si>
  <si>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</si>
  <si>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</si>
  <si>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</si>
  <si>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</si>
  <si>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</si>
  <si>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</si>
  <si>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</si>
  <si>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</si>
  <si>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</si>
  <si>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</si>
  <si>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</si>
  <si>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</si>
  <si>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</si>
  <si>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</si>
  <si>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</si>
  <si>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</si>
  <si>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</si>
  <si>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</si>
  <si>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</si>
  <si>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</si>
  <si>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</si>
  <si>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</si>
  <si>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</si>
  <si>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</si>
  <si>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</si>
  <si>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</si>
  <si>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</si>
  <si>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</si>
  <si>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</si>
  <si>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</si>
  <si>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</si>
  <si>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</si>
  <si>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</si>
  <si>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</si>
  <si>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</si>
  <si>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</si>
  <si>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</si>
  <si>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</si>
  <si>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</si>
  <si>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</si>
  <si>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</si>
  <si>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</si>
  <si>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</si>
  <si>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</si>
  <si>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</si>
  <si>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</si>
  <si>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</si>
  <si>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</si>
  <si>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</si>
  <si>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</si>
  <si>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</si>
  <si>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</si>
  <si>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</si>
  <si>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</si>
  <si>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</si>
  <si>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</si>
  <si>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</si>
  <si>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</si>
  <si>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</si>
  <si>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</si>
  <si>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</si>
  <si>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</si>
  <si>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</si>
  <si>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</si>
  <si>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</si>
  <si>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</si>
  <si>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</si>
  <si>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</si>
  <si>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</si>
  <si>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</si>
  <si>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</si>
  <si>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</si>
  <si>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</si>
  <si>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</si>
  <si>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</si>
  <si>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</si>
  <si>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</si>
  <si>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</si>
  <si>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</si>
  <si>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</si>
  <si>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</si>
  <si>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</si>
  <si>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</si>
  <si>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</si>
  <si>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</si>
  <si>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</si>
  <si>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</si>
  <si>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</si>
  <si>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</si>
  <si>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</si>
  <si>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</si>
  <si>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</si>
  <si>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</si>
  <si>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</si>
  <si>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</si>
  <si>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</si>
  <si>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</si>
  <si>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</si>
  <si>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</si>
  <si>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</si>
  <si>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</si>
  <si>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</si>
  <si>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</si>
  <si>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</si>
  <si>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</si>
  <si>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</si>
  <si>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</si>
  <si>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</si>
  <si>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</si>
  <si>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</si>
  <si>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</si>
  <si>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</si>
  <si>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</si>
  <si>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</si>
  <si>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</si>
  <si>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</si>
  <si>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</si>
  <si>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</si>
  <si>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</si>
  <si>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</si>
  <si>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</si>
  <si>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</si>
  <si>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</si>
  <si>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</si>
  <si>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</si>
  <si>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</si>
  <si>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</si>
  <si>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</si>
  <si>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</si>
  <si>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</si>
  <si>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</si>
  <si>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</si>
  <si>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</si>
  <si>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</si>
  <si>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</si>
  <si>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</si>
  <si>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</si>
  <si>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</si>
  <si>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</si>
  <si>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</si>
  <si>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</si>
  <si>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</si>
  <si>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</si>
  <si>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</si>
  <si>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</si>
  <si>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</si>
  <si>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</si>
  <si>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</si>
  <si>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</si>
  <si>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</si>
  <si>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</si>
  <si>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</si>
  <si>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</si>
  <si>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</si>
  <si>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</si>
  <si>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</si>
  <si>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</si>
  <si>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</si>
  <si>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</si>
  <si>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</si>
  <si>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</si>
  <si>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</si>
  <si>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</si>
  <si>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</si>
  <si>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</si>
  <si>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</si>
  <si>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</si>
  <si>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</si>
  <si>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</si>
  <si>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</si>
  <si>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</si>
  <si>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</si>
  <si>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</si>
  <si>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</si>
  <si>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</si>
  <si>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</si>
  <si>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</si>
  <si>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</si>
  <si>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</si>
  <si>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</si>
  <si>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</si>
  <si>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</si>
  <si>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</si>
  <si>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</si>
  <si>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</si>
  <si>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</si>
  <si>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</si>
  <si>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</si>
  <si>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</si>
  <si>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</si>
  <si>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</si>
  <si>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</si>
  <si>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</si>
  <si>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</si>
  <si>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</si>
  <si>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</si>
  <si>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</si>
  <si>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</si>
  <si>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</si>
  <si>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</si>
  <si>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</si>
  <si>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</si>
  <si>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</si>
  <si>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</si>
  <si>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</si>
  <si>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</si>
  <si>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</si>
  <si>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</si>
  <si>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</si>
  <si>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</si>
  <si>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</si>
  <si>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</si>
  <si>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</si>
  <si>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</si>
  <si>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</si>
  <si>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</si>
  <si>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</si>
  <si>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</si>
  <si>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</si>
  <si>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</si>
  <si>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</si>
  <si>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</si>
  <si>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</si>
  <si>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</si>
  <si>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</si>
  <si>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</si>
  <si>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</si>
  <si>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</si>
  <si>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</si>
  <si>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</si>
  <si>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</si>
  <si>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</si>
  <si>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</si>
  <si>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</si>
  <si>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</si>
  <si>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</si>
  <si>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</si>
  <si>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</si>
  <si>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</si>
  <si>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</si>
  <si>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</si>
  <si>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</si>
  <si>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</si>
  <si>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</si>
  <si>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</si>
  <si>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</si>
  <si>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</si>
  <si>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</si>
  <si>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</si>
  <si>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</si>
  <si>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</si>
  <si>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</si>
  <si>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</si>
  <si>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</si>
  <si>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</si>
  <si>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</si>
  <si>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</si>
  <si>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</si>
  <si>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</si>
  <si>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</si>
  <si>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</si>
  <si>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</si>
  <si>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</si>
  <si>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</si>
  <si>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</si>
  <si>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</si>
  <si>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</si>
  <si>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</si>
  <si>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</si>
  <si>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</si>
  <si>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</si>
  <si>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</si>
  <si>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</si>
  <si>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</si>
  <si>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</si>
  <si>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</si>
  <si>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</si>
  <si>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</si>
  <si>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</si>
  <si>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</si>
  <si>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</si>
  <si>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</si>
  <si>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</si>
  <si>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</si>
  <si>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</si>
  <si>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</si>
  <si>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</si>
  <si>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</si>
  <si>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</si>
  <si>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</si>
  <si>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</si>
  <si>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</si>
  <si>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</si>
  <si>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</si>
  <si>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</si>
  <si>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</si>
  <si>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</si>
  <si>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</si>
  <si>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</si>
  <si>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</si>
  <si>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</si>
  <si>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</si>
  <si>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</si>
  <si>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</si>
  <si>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</si>
  <si>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</si>
  <si>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</si>
  <si>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</si>
  <si>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</si>
  <si>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</si>
  <si>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</si>
  <si>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</si>
  <si>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</si>
  <si>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</si>
  <si>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</si>
  <si>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</si>
  <si>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</si>
  <si>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</si>
  <si>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</si>
  <si>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</si>
  <si>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</si>
  <si>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</si>
  <si>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</si>
  <si>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</si>
  <si>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</si>
  <si>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</si>
  <si>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</si>
  <si>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</si>
  <si>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</si>
  <si>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</si>
  <si>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</si>
  <si>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</si>
  <si>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</si>
  <si>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</si>
  <si>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</si>
  <si>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</si>
  <si>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</si>
  <si>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</si>
  <si>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</si>
  <si>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</si>
  <si>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</si>
  <si>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</si>
  <si>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</si>
  <si>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</si>
  <si>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</si>
  <si>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</si>
  <si>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</si>
  <si>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</si>
  <si>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</si>
  <si>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</si>
  <si>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</si>
  <si>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</si>
  <si>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</si>
  <si>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</si>
  <si>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</si>
  <si>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</si>
  <si>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</si>
  <si>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</si>
  <si>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</si>
  <si>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</si>
  <si>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</si>
  <si>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</si>
  <si>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</si>
  <si>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</si>
  <si>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</si>
  <si>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</si>
  <si>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</si>
  <si>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</si>
  <si>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</si>
  <si>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</si>
  <si>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</si>
  <si>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</si>
  <si>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</si>
  <si>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</si>
  <si>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</si>
  <si>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</si>
  <si>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</si>
  <si>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</si>
  <si>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</si>
  <si>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</si>
  <si>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</si>
  <si>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</si>
  <si>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</si>
  <si>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</si>
  <si>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</si>
  <si>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</si>
  <si>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</si>
  <si>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</si>
  <si>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</si>
  <si>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</si>
  <si>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</si>
  <si>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</si>
  <si>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</si>
  <si>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</si>
  <si>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</si>
  <si>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</si>
  <si>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</si>
  <si>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</si>
  <si>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</si>
  <si>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</si>
  <si>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</si>
  <si>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</si>
  <si>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</si>
  <si>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</si>
  <si>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</si>
  <si>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</si>
  <si>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</si>
  <si>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</si>
  <si>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</si>
  <si>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</si>
  <si>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</si>
  <si>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</si>
  <si>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</si>
  <si>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</si>
  <si>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</si>
  <si>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</si>
  <si>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</si>
  <si>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</si>
  <si>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</si>
  <si>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</si>
  <si>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</si>
  <si>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</si>
  <si>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</si>
  <si>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</si>
  <si>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</si>
  <si>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</si>
  <si>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</si>
  <si>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</si>
  <si>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</si>
  <si>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</si>
  <si>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</si>
  <si>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</si>
  <si>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</si>
  <si>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</si>
  <si>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</si>
  <si>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</si>
  <si>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</si>
  <si>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</si>
  <si>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</si>
  <si>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</si>
  <si>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</si>
  <si>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</si>
  <si>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</si>
  <si>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</si>
  <si>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</si>
  <si>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</si>
  <si>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</si>
  <si>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</si>
  <si>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</si>
  <si>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</si>
  <si>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</si>
  <si>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</si>
  <si>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</si>
  <si>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</si>
  <si>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</si>
  <si>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</si>
  <si>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</si>
  <si>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</si>
  <si>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</si>
  <si>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</si>
  <si>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</si>
  <si>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</si>
  <si>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</si>
  <si>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</si>
  <si>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</si>
  <si>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</si>
  <si>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</si>
  <si>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</si>
  <si>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</si>
  <si>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</si>
  <si>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</si>
  <si>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</si>
  <si>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</si>
  <si>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</si>
  <si>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</si>
  <si>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</si>
  <si>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</si>
  <si>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</si>
  <si>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</si>
  <si>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</si>
  <si>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</si>
  <si>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</si>
  <si>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</si>
  <si>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</si>
  <si>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</si>
  <si>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</si>
  <si>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</si>
  <si>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</si>
  <si>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</si>
  <si>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</si>
  <si>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</si>
  <si>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</si>
  <si>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</si>
  <si>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</si>
  <si>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</si>
  <si>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</si>
  <si>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</si>
  <si>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</si>
  <si>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</si>
  <si>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</si>
  <si>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</si>
  <si>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</si>
  <si>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</si>
  <si>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</si>
  <si>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</si>
  <si>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</si>
  <si>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</si>
  <si>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</si>
  <si>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</si>
  <si>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</si>
  <si>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</si>
  <si>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</si>
  <si>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</si>
  <si>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</si>
  <si>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</si>
  <si>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</si>
  <si>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</si>
  <si>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</si>
  <si>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</si>
  <si>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</si>
  <si>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</si>
  <si>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</si>
  <si>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</si>
  <si>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</si>
  <si>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</si>
  <si>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</si>
  <si>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</si>
  <si>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</si>
  <si>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</si>
  <si>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</si>
  <si>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</si>
  <si>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</si>
  <si>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</si>
  <si>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</si>
  <si>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</si>
  <si>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</si>
  <si>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</si>
  <si>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</si>
  <si>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</si>
  <si>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</si>
  <si>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</si>
  <si>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</si>
  <si>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</si>
  <si>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</si>
  <si>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</si>
  <si>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</si>
  <si>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</si>
  <si>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</si>
  <si>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</si>
  <si>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</si>
  <si>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</si>
  <si>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</si>
  <si>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</si>
  <si>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</si>
  <si>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</si>
  <si>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</si>
  <si>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</si>
  <si>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</si>
  <si>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</si>
  <si>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</si>
  <si>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</si>
  <si>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</si>
  <si>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</si>
  <si>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</si>
  <si>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</si>
  <si>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</si>
  <si>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</si>
  <si>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</si>
  <si>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</si>
  <si>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</si>
  <si>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</si>
  <si>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</si>
  <si>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</si>
  <si>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</si>
  <si>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</si>
  <si>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</si>
  <si>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</si>
  <si>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</si>
  <si>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</si>
  <si>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</si>
  <si>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</si>
  <si>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</si>
  <si>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</si>
  <si>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</si>
  <si>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</si>
  <si>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</si>
  <si>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</si>
  <si>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</si>
  <si>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</si>
  <si>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</si>
  <si>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</si>
  <si>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</si>
  <si>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</si>
  <si>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</si>
  <si>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</si>
  <si>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</si>
  <si>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</si>
  <si>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</si>
  <si>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</si>
  <si>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</si>
  <si>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</si>
  <si>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</si>
  <si>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</si>
  <si>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</si>
  <si>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</si>
  <si>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</si>
  <si>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</si>
  <si>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</si>
  <si>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</si>
  <si>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</si>
  <si>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</si>
  <si>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</si>
  <si>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</si>
  <si>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</si>
  <si>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</si>
  <si>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</si>
  <si>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</si>
  <si>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</si>
  <si>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</si>
  <si>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</si>
  <si>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</si>
  <si>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</si>
  <si>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</si>
  <si>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</si>
  <si>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</si>
  <si>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</si>
  <si>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</si>
  <si>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</si>
  <si>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</si>
  <si>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</si>
  <si>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</si>
  <si>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</si>
  <si>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</si>
  <si>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</si>
  <si>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</si>
  <si>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</si>
  <si>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</si>
  <si>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</si>
  <si>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</si>
  <si>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</si>
  <si>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</si>
  <si>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</si>
  <si>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</si>
  <si>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</si>
  <si>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</si>
  <si>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</si>
  <si>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</si>
  <si>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</si>
  <si>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</si>
  <si>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</si>
  <si>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</si>
  <si>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</si>
  <si>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</si>
  <si>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</si>
  <si>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</si>
  <si>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</si>
  <si>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</si>
  <si>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</si>
  <si>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</si>
  <si>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</si>
  <si>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</si>
  <si>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</si>
  <si>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</si>
  <si>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</si>
  <si>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</si>
  <si>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</si>
  <si>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</si>
  <si>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</si>
  <si>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</si>
  <si>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</si>
  <si>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</si>
  <si>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</si>
  <si>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</si>
  <si>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</si>
  <si>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</si>
  <si>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</si>
  <si>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</si>
  <si>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</si>
  <si>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</si>
  <si>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</si>
  <si>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</si>
  <si>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</si>
  <si>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</si>
  <si>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</si>
  <si>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</si>
  <si>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</si>
  <si>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</si>
  <si>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</si>
  <si>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</si>
  <si>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</si>
  <si>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</si>
  <si>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</si>
  <si>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</si>
  <si>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</si>
  <si>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</si>
  <si>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</si>
  <si>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</si>
  <si>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</si>
  <si>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</si>
  <si>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</si>
  <si>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</si>
  <si>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</si>
  <si>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</si>
  <si>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</si>
  <si>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</si>
  <si>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</si>
  <si>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</si>
  <si>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</si>
  <si>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</si>
  <si>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</si>
  <si>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</si>
  <si>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</si>
  <si>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</si>
  <si>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</si>
  <si>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</si>
  <si>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</si>
  <si>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</si>
  <si>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</si>
  <si>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</si>
  <si>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</si>
  <si>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</si>
  <si>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</si>
  <si>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</si>
  <si>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</si>
  <si>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</si>
  <si>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</si>
  <si>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</si>
  <si>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</si>
  <si>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</si>
  <si>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</si>
  <si>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</si>
  <si>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</si>
  <si>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</si>
  <si>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</si>
  <si>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</si>
  <si>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</si>
  <si>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</si>
  <si>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</si>
  <si>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</si>
  <si>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</si>
  <si>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</si>
  <si>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</si>
  <si>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</si>
  <si>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</si>
  <si>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</si>
  <si>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</si>
  <si>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</si>
  <si>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</si>
  <si>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</si>
  <si>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</si>
  <si>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</si>
  <si>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</si>
  <si>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</si>
  <si>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</si>
  <si>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</si>
  <si>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</si>
  <si>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</si>
  <si>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</si>
  <si>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</si>
  <si>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</si>
  <si>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</si>
  <si>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</si>
  <si>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</si>
  <si>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</si>
  <si>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</si>
  <si>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</si>
  <si>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</si>
  <si>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</si>
  <si>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</si>
  <si>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</si>
  <si>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</si>
  <si>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</si>
  <si>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</si>
  <si>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</si>
  <si>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</si>
  <si>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</si>
  <si>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</si>
  <si>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</si>
  <si>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</si>
  <si>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</si>
  <si>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</si>
  <si>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</si>
  <si>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</si>
  <si>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</si>
  <si>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</si>
  <si>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</si>
  <si>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</si>
  <si>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</si>
  <si>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</si>
  <si>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</si>
  <si>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</si>
  <si>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</si>
  <si>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</si>
  <si>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</si>
  <si>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</si>
  <si>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</si>
  <si>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</si>
  <si>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</si>
  <si>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</si>
  <si>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</si>
  <si>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</si>
  <si>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</si>
  <si>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</si>
  <si>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</si>
  <si>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</si>
  <si>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</si>
  <si>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</si>
  <si>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</si>
  <si>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</si>
  <si>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</si>
  <si>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</si>
  <si>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</si>
  <si>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</si>
  <si>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</si>
  <si>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</si>
  <si>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</si>
  <si>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</si>
  <si>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</si>
  <si>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</si>
  <si>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</si>
  <si>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</si>
  <si>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</si>
  <si>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</si>
  <si>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</si>
  <si>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</si>
  <si>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</si>
  <si>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</si>
  <si>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</si>
  <si>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</si>
  <si>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</si>
  <si>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</si>
  <si>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</si>
  <si>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</si>
  <si>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</si>
  <si>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</si>
  <si>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</si>
  <si>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</si>
  <si>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</si>
  <si>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</si>
  <si>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</si>
  <si>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</si>
  <si>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</si>
  <si>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</si>
  <si>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</si>
  <si>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</si>
  <si>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</si>
  <si>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</si>
  <si>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</si>
  <si>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</si>
  <si>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</si>
  <si>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</si>
  <si>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</si>
  <si>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</si>
  <si>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</si>
  <si>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</si>
  <si>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</si>
  <si>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</si>
  <si>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</si>
  <si>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</si>
  <si>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</si>
  <si>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</si>
  <si>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</si>
  <si>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</si>
  <si>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</si>
  <si>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</si>
  <si>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</si>
  <si>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</si>
  <si>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</si>
  <si>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</si>
  <si>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</si>
  <si>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</si>
  <si>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</si>
  <si>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</si>
  <si>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</si>
  <si>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</si>
  <si>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</si>
  <si>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</si>
  <si>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</si>
  <si>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</si>
  <si>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</si>
  <si>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</si>
  <si>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</si>
  <si>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</si>
  <si>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</si>
  <si>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</si>
  <si>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</si>
  <si>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</si>
  <si>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</si>
  <si>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</si>
  <si>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</si>
  <si>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</si>
  <si>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</si>
  <si>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</si>
  <si>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</si>
  <si>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</si>
  <si>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</si>
  <si>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</si>
  <si>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</si>
  <si>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</si>
  <si>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</si>
  <si>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</si>
  <si>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</si>
  <si>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</si>
  <si>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</si>
  <si>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</si>
  <si>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</si>
  <si>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</si>
  <si>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</si>
  <si>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</si>
  <si>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</si>
  <si>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</si>
  <si>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</si>
  <si>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</si>
  <si>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</si>
  <si>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</si>
  <si>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</si>
  <si>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</si>
  <si>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</si>
  <si>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</si>
  <si>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</si>
  <si>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</si>
  <si>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</si>
  <si>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</si>
  <si>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</si>
  <si>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</si>
  <si>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</si>
  <si>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</si>
  <si>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</si>
  <si>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</si>
  <si>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</si>
  <si>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</si>
  <si>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</si>
  <si>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</si>
  <si>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</si>
  <si>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</si>
  <si>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</si>
  <si>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</si>
  <si>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</si>
  <si>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</si>
  <si>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</si>
  <si>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</si>
  <si>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</si>
  <si>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</si>
  <si>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</si>
  <si>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</si>
  <si>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</si>
  <si>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</si>
  <si>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</si>
  <si>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</si>
  <si>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</si>
  <si>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</si>
  <si>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</si>
  <si>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</si>
  <si>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</si>
  <si>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</si>
  <si>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</si>
  <si>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</si>
  <si>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</si>
  <si>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</si>
  <si>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</si>
  <si>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</si>
  <si>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</si>
  <si>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</si>
  <si>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</si>
  <si>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</si>
  <si>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</si>
  <si>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</si>
  <si>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</si>
  <si>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</si>
  <si>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</si>
  <si>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</si>
  <si>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</si>
  <si>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</si>
  <si>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</si>
  <si>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</si>
  <si>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</si>
  <si>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</si>
  <si>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</si>
  <si>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</si>
  <si>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</si>
  <si>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</si>
  <si>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</si>
  <si>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</si>
  <si>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</si>
  <si>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</si>
  <si>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</si>
  <si>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</si>
  <si>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</si>
  <si>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</si>
  <si>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</si>
  <si>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</si>
  <si>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</si>
  <si>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</si>
  <si>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</si>
  <si>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</si>
  <si>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</si>
  <si>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</si>
  <si>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</si>
  <si>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</si>
  <si>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</si>
  <si>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</si>
  <si>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</si>
  <si>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</si>
  <si>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</si>
  <si>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</si>
  <si>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</si>
  <si>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</si>
  <si>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</si>
  <si>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</si>
  <si>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</si>
  <si>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</si>
  <si>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</si>
  <si>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</si>
  <si>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</si>
  <si>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</si>
  <si>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</si>
  <si>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</si>
  <si>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</si>
  <si>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</si>
  <si>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</si>
  <si>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</si>
  <si>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</si>
  <si>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</si>
  <si>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</si>
  <si>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</si>
  <si>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</si>
  <si>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</si>
  <si>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</si>
  <si>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</si>
  <si>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</si>
  <si>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</si>
  <si>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</si>
  <si>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</si>
  <si>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</si>
  <si>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</si>
  <si>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</si>
  <si>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</si>
  <si>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</si>
  <si>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</si>
  <si>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</si>
  <si>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</si>
  <si>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</si>
  <si>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</si>
  <si>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</si>
  <si>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</si>
  <si>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</si>
  <si>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</si>
  <si>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</si>
  <si>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</si>
  <si>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</si>
  <si>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</si>
  <si>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</si>
  <si>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</si>
  <si>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</si>
  <si>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</si>
  <si>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</si>
  <si>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</si>
  <si>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</si>
  <si>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</si>
  <si>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</si>
  <si>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</si>
  <si>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</si>
  <si>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</si>
  <si>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</si>
  <si>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</si>
  <si>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</si>
  <si>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</si>
  <si>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</si>
  <si>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</si>
  <si>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</si>
  <si>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</si>
  <si>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</si>
  <si>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</si>
  <si>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</si>
  <si>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</si>
  <si>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</si>
  <si>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</si>
  <si>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</si>
  <si>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</si>
  <si>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</si>
  <si>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</si>
  <si>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</si>
  <si>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</si>
  <si>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</si>
  <si>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</si>
  <si>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</si>
  <si>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</si>
  <si>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</si>
  <si>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</si>
  <si>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</si>
  <si>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</si>
  <si>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</si>
  <si>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</si>
  <si>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</si>
  <si>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</si>
  <si>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</si>
  <si>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</si>
  <si>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</si>
  <si>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</si>
  <si>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</si>
  <si>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</si>
  <si>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</si>
  <si>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</si>
  <si>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</si>
  <si>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</si>
  <si>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</si>
  <si>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</si>
  <si>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</si>
  <si>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</si>
  <si>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</si>
  <si>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</si>
  <si>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</si>
  <si>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</si>
  <si>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</si>
  <si>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</si>
  <si>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</si>
  <si>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</si>
  <si>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</si>
  <si>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</si>
  <si>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</si>
  <si>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</si>
  <si>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</si>
  <si>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</si>
  <si>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</si>
  <si>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</si>
  <si>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</si>
  <si>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</si>
  <si>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</si>
  <si>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</si>
  <si>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</si>
  <si>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</si>
  <si>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</si>
  <si>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</si>
  <si>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</si>
  <si>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</si>
  <si>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</si>
  <si>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</si>
  <si>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</si>
  <si>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</si>
  <si>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</si>
  <si>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</si>
  <si>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</si>
  <si>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</si>
  <si>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</si>
  <si>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</si>
  <si>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</si>
  <si>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</si>
  <si>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</si>
  <si>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</si>
  <si>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</si>
  <si>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</si>
  <si>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</si>
  <si>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</si>
  <si>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</si>
  <si>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</si>
  <si>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</si>
  <si>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</si>
  <si>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</si>
  <si>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</si>
  <si>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</si>
  <si>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</si>
  <si>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</si>
  <si>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</si>
  <si>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</si>
  <si>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</si>
  <si>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</si>
  <si>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</si>
  <si>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</si>
  <si>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</si>
  <si>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</si>
  <si>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</si>
  <si>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</si>
  <si>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</si>
  <si>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</si>
  <si>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</si>
  <si>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</si>
  <si>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</si>
  <si>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</si>
  <si>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</si>
  <si>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</si>
  <si>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</si>
  <si>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</si>
  <si>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</si>
  <si>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</si>
  <si>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</si>
  <si>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</si>
  <si>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</si>
  <si>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</si>
  <si>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</si>
  <si>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</si>
  <si>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</si>
  <si>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</si>
  <si>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</si>
  <si>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</si>
  <si>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</si>
  <si>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</si>
  <si>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</si>
  <si>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</si>
  <si>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</si>
  <si>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</si>
  <si>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</si>
  <si>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</si>
  <si>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</si>
  <si>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</si>
  <si>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</si>
  <si>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</si>
  <si>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</si>
  <si>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</si>
  <si>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</si>
  <si>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</si>
  <si>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</si>
  <si>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</si>
  <si>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</si>
  <si>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</si>
  <si>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</si>
  <si>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</si>
  <si>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</si>
  <si>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</si>
  <si>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</si>
  <si>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</si>
  <si>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</si>
  <si>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</si>
  <si>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</si>
  <si>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</si>
  <si>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</si>
  <si>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</si>
  <si>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</si>
  <si>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</si>
  <si>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</si>
  <si>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</si>
  <si>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</si>
  <si>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</si>
  <si>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</si>
  <si>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</si>
  <si>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</si>
  <si>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</si>
  <si>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</si>
  <si>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</si>
  <si>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</si>
  <si>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</si>
  <si>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</si>
  <si>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</si>
  <si>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</si>
  <si>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</si>
  <si>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</si>
  <si>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</si>
  <si>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</si>
  <si>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</si>
  <si>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</si>
  <si>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</si>
  <si>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</si>
  <si>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</si>
  <si>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</si>
  <si>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</si>
  <si>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</si>
  <si>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</si>
  <si>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</si>
  <si>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</si>
  <si>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</si>
  <si>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</si>
  <si>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</si>
  <si>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</si>
  <si>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</si>
  <si>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</si>
  <si>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</si>
  <si>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</si>
  <si>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</si>
  <si>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</si>
  <si>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</si>
  <si>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</si>
  <si>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</si>
  <si>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</si>
  <si>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</si>
  <si>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</si>
  <si>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</si>
  <si>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</si>
  <si>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</si>
  <si>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</si>
  <si>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</si>
  <si>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</si>
  <si>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</si>
  <si>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</si>
  <si>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</si>
  <si>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</si>
  <si>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</si>
  <si>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</si>
  <si>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</si>
  <si>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</si>
  <si>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</si>
  <si>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</si>
  <si>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</si>
  <si>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</si>
  <si>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</si>
  <si>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</si>
  <si>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</si>
  <si>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</si>
  <si>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</si>
  <si>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</si>
  <si>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</si>
  <si>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</si>
  <si>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</si>
  <si>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</si>
  <si>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</si>
  <si>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</si>
  <si>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</si>
  <si>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</si>
  <si>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</si>
  <si>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</si>
  <si>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</si>
  <si>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</si>
  <si>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</si>
  <si>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</si>
  <si>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</si>
  <si>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</si>
  <si>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</si>
  <si>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</si>
  <si>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</si>
  <si>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</si>
  <si>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</si>
  <si>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</si>
  <si>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</si>
  <si>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</si>
  <si>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</si>
  <si>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</si>
  <si>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</si>
  <si>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</si>
  <si>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</si>
  <si>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</si>
  <si>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</si>
  <si>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</si>
  <si>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</si>
  <si>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</si>
  <si>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</si>
  <si>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</si>
  <si>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</si>
  <si>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</si>
  <si>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</si>
  <si>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</si>
  <si>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</si>
  <si>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</si>
  <si>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</si>
  <si>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</si>
  <si>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</si>
  <si>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</si>
  <si>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</si>
  <si>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</si>
  <si>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</si>
  <si>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</si>
  <si>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</si>
  <si>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</si>
  <si>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</si>
  <si>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</si>
  <si>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</si>
  <si>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</si>
  <si>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</si>
  <si>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</si>
  <si>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</si>
  <si>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</si>
  <si>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</si>
  <si>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</si>
  <si>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</si>
  <si>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</si>
  <si>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</si>
  <si>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</si>
  <si>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</si>
  <si>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</si>
  <si>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</si>
  <si>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</si>
  <si>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</si>
  <si>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</si>
  <si>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</si>
  <si>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</si>
  <si>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</si>
  <si>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</si>
  <si>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</si>
  <si>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</si>
  <si>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</si>
  <si>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</si>
  <si>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</si>
  <si>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</si>
  <si>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</si>
  <si>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</si>
  <si>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</si>
  <si>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</si>
  <si>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</si>
  <si>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</si>
  <si>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</si>
  <si>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</si>
  <si>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</si>
  <si>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</si>
  <si>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</si>
  <si>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</si>
  <si>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</si>
  <si>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</si>
  <si>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</si>
  <si>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</si>
  <si>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</si>
  <si>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</si>
  <si>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</si>
  <si>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</si>
  <si>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</si>
  <si>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</si>
  <si>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</si>
  <si>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</si>
  <si>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</si>
  <si>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</si>
  <si>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</si>
  <si>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</si>
  <si>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</si>
  <si>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</si>
  <si>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</si>
  <si>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</si>
  <si>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</si>
  <si>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</si>
  <si>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</si>
  <si>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</si>
  <si>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</si>
  <si>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</si>
  <si>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</si>
  <si>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</si>
  <si>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</si>
  <si>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</si>
  <si>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</si>
  <si>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</si>
  <si>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</si>
  <si>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</si>
  <si>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</si>
  <si>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</si>
  <si>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</si>
  <si>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</si>
  <si>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</si>
  <si>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</si>
  <si>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</si>
  <si>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</si>
  <si>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</si>
  <si>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</si>
  <si>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</si>
  <si>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</si>
  <si>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</si>
  <si>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</si>
  <si>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</si>
  <si>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</si>
  <si>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</si>
  <si>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</si>
  <si>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</si>
  <si>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</si>
  <si>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</si>
  <si>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</si>
  <si>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</si>
  <si>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</si>
  <si>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</si>
  <si>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</si>
  <si>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</si>
  <si>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</si>
  <si>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</si>
  <si>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</si>
  <si>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</si>
  <si>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</si>
  <si>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</si>
  <si>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</si>
  <si>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</si>
  <si>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</si>
  <si>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</si>
  <si>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</si>
  <si>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</si>
  <si>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</si>
  <si>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</si>
  <si>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</si>
  <si>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</si>
  <si>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</si>
  <si>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</si>
  <si>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</si>
  <si>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</si>
  <si>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</si>
  <si>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</si>
  <si>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</si>
  <si>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</si>
  <si>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</si>
  <si>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</si>
  <si>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</si>
  <si>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</si>
  <si>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</si>
  <si>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</si>
  <si>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</si>
  <si>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</si>
  <si>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</si>
  <si>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</si>
  <si>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</si>
  <si>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</si>
  <si>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</si>
  <si>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</si>
  <si>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</si>
  <si>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</si>
  <si>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</si>
  <si>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</si>
  <si>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</si>
  <si>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</si>
  <si>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</si>
  <si>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</si>
  <si>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</si>
  <si>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</si>
  <si>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</si>
  <si>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</si>
  <si>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</si>
  <si>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</si>
  <si>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</si>
  <si>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</si>
  <si>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</si>
  <si>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</si>
  <si>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</si>
  <si>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</si>
  <si>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</si>
  <si>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</si>
  <si>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</si>
  <si>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</si>
  <si>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</si>
  <si>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</si>
  <si>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</si>
  <si>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</si>
  <si>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</si>
  <si>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</si>
  <si>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</si>
  <si>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</si>
  <si>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</si>
  <si>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</si>
  <si>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</si>
  <si>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</si>
  <si>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</si>
  <si>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</si>
  <si>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</si>
  <si>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</si>
  <si>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</si>
  <si>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</si>
  <si>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</si>
  <si>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</si>
  <si>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</si>
  <si>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</si>
  <si>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</si>
  <si>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</si>
  <si>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</si>
  <si>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</si>
  <si>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</si>
  <si>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</si>
  <si>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</si>
  <si>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</si>
  <si>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</si>
  <si>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</si>
  <si>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</si>
  <si>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</si>
  <si>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</si>
  <si>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</si>
  <si>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</si>
  <si>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</si>
  <si>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</si>
  <si>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</si>
  <si>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</si>
  <si>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</si>
  <si>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</si>
  <si>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</si>
  <si>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</si>
  <si>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</si>
  <si>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</si>
  <si>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</si>
  <si>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</si>
  <si>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</si>
  <si>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</si>
  <si>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</si>
  <si>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</si>
  <si>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</si>
  <si>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</si>
  <si>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</si>
  <si>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</si>
  <si>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</si>
  <si>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</si>
  <si>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</si>
  <si>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</si>
  <si>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</si>
  <si>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</si>
  <si>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</si>
  <si>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</si>
  <si>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</si>
  <si>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</si>
  <si>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</si>
  <si>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</si>
  <si>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</si>
  <si>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</si>
  <si>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</si>
  <si>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</si>
  <si>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</si>
  <si>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</si>
  <si>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</si>
  <si>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</si>
  <si>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</si>
  <si>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</si>
  <si>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</si>
  <si>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</si>
  <si>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</si>
  <si>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</si>
  <si>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</si>
  <si>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</si>
  <si>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</si>
  <si>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</si>
  <si>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</si>
  <si>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</si>
  <si>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</si>
  <si>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</si>
  <si>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</si>
  <si>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</si>
  <si>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</si>
  <si>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</si>
  <si>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</si>
  <si>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</si>
  <si>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</si>
  <si>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</si>
  <si>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</si>
  <si>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</si>
  <si>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</si>
  <si>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</si>
  <si>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</si>
  <si>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</si>
  <si>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</si>
  <si>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</si>
  <si>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</si>
  <si>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</si>
  <si>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</si>
  <si>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</si>
  <si>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</si>
  <si>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</si>
  <si>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</si>
  <si>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</si>
  <si>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</si>
  <si>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</si>
  <si>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</si>
  <si>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</si>
  <si>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</si>
  <si>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</si>
  <si>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</si>
  <si>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</si>
  <si>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</si>
  <si>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</si>
  <si>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</si>
  <si>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</si>
  <si>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</si>
  <si>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</si>
  <si>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</si>
  <si>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</si>
  <si>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</si>
  <si>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</si>
  <si>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</si>
  <si>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</si>
  <si>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</si>
  <si>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</si>
  <si>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</si>
  <si>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</si>
  <si>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</si>
  <si>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</si>
  <si>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</si>
  <si>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</si>
  <si>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</si>
  <si>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</si>
  <si>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</si>
  <si>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</si>
  <si>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</si>
  <si>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</si>
  <si>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</si>
  <si>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</si>
  <si>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</si>
  <si>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</si>
  <si>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</si>
  <si>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</si>
  <si>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</si>
  <si>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</si>
  <si>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</si>
  <si>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</si>
  <si>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</si>
  <si>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</si>
  <si>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</si>
  <si>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</si>
  <si>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</si>
  <si>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</si>
  <si>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</si>
  <si>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</si>
  <si>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</si>
  <si>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</si>
  <si>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</si>
  <si>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</si>
  <si>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</si>
  <si>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</si>
  <si>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</si>
  <si>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</si>
  <si>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</si>
  <si>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</si>
  <si>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</si>
  <si>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</si>
  <si>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</si>
  <si>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</si>
  <si>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</si>
  <si>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</si>
  <si>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</si>
  <si>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</si>
  <si>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</si>
  <si>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</si>
  <si>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</si>
  <si>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</si>
  <si>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</si>
  <si>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</si>
  <si>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</si>
  <si>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</si>
  <si>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</si>
  <si>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</si>
  <si>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</si>
  <si>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</si>
  <si>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</si>
  <si>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</si>
  <si>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</si>
  <si>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</si>
  <si>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</si>
  <si>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</si>
  <si>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</si>
  <si>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</si>
  <si>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</si>
  <si>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</si>
  <si>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</si>
  <si>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</si>
  <si>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</si>
  <si>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</si>
  <si>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</si>
  <si>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</si>
  <si>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</si>
  <si>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</si>
  <si>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</si>
  <si>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</si>
  <si>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</si>
  <si>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</si>
  <si>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</si>
  <si>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</si>
  <si>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</si>
  <si>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</si>
  <si>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</si>
  <si>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</si>
  <si>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</si>
  <si>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</si>
  <si>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</si>
  <si>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</si>
  <si>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</si>
  <si>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</si>
  <si>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</si>
  <si>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</si>
  <si>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</si>
  <si>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</si>
  <si>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</si>
  <si>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</si>
  <si>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</si>
  <si>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</si>
  <si>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</si>
  <si>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</si>
  <si>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</si>
  <si>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</si>
  <si>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</si>
  <si>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</si>
  <si>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</si>
  <si>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</si>
  <si>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</si>
  <si>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</si>
  <si>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</si>
  <si>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</si>
  <si>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</si>
  <si>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</si>
  <si>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</si>
  <si>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</si>
  <si>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</si>
  <si>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</si>
  <si>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</si>
  <si>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</si>
  <si>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</si>
  <si>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</si>
  <si>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</si>
  <si>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</si>
  <si>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</si>
  <si>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</si>
  <si>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</si>
  <si>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</si>
  <si>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</si>
  <si>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</si>
  <si>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</si>
  <si>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</si>
  <si>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</si>
  <si>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</si>
  <si>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</si>
  <si>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</si>
  <si>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</si>
  <si>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</si>
  <si>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</si>
  <si>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</si>
  <si>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</si>
  <si>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</si>
  <si>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</si>
  <si>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</si>
  <si>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</si>
  <si>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</si>
  <si>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</si>
  <si>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</si>
  <si>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</si>
  <si>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</si>
  <si>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</si>
  <si>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</si>
  <si>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</si>
  <si>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</si>
  <si>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</si>
  <si>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</si>
  <si>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</si>
  <si>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</si>
  <si>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</si>
  <si>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</si>
  <si>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</si>
  <si>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</si>
  <si>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</si>
  <si>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</si>
  <si>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</si>
  <si>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</si>
  <si>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</si>
  <si>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</si>
  <si>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</si>
  <si>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</si>
  <si>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</si>
  <si>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</si>
  <si>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</si>
  <si>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</si>
  <si>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</si>
  <si>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</si>
  <si>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</si>
  <si>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</si>
  <si>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</si>
  <si>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</si>
  <si>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</si>
  <si>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</si>
  <si>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</si>
  <si>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</si>
  <si>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</si>
  <si>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</si>
  <si>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</si>
  <si>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</si>
  <si>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</si>
  <si>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</si>
  <si>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</si>
  <si>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</si>
  <si>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</si>
  <si>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</si>
  <si>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</si>
  <si>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</si>
  <si>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</si>
  <si>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</si>
  <si>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</si>
  <si>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</si>
  <si>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</si>
  <si>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</si>
  <si>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</si>
  <si>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</si>
  <si>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</si>
  <si>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</si>
  <si>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</si>
  <si>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</si>
  <si>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</si>
  <si>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</si>
  <si>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</si>
  <si>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</si>
  <si>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</si>
  <si>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</si>
  <si>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</si>
  <si>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</si>
  <si>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</si>
  <si>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</si>
  <si>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</si>
  <si>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</si>
  <si>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</si>
  <si>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</si>
  <si>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</si>
  <si>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</si>
  <si>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</si>
  <si>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</si>
  <si>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</si>
  <si>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</si>
  <si>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</si>
  <si>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</si>
  <si>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</si>
  <si>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</si>
  <si>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</si>
  <si>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</si>
  <si>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</si>
  <si>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</si>
  <si>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</si>
  <si>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</si>
  <si>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</si>
  <si>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</si>
  <si>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</si>
  <si>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</si>
  <si>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</si>
  <si>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</si>
  <si>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</si>
  <si>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</si>
  <si>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</si>
  <si>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</si>
  <si>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</si>
  <si>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</si>
  <si>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</si>
  <si>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</si>
  <si>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</si>
  <si>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</si>
  <si>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</si>
  <si>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</si>
  <si>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</si>
  <si>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</si>
  <si>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</si>
  <si>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</si>
  <si>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</si>
  <si>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</si>
  <si>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</si>
  <si>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</si>
  <si>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</si>
  <si>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</si>
  <si>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</si>
  <si>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</si>
  <si>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</si>
  <si>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</si>
  <si>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</si>
  <si>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</si>
  <si>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</si>
  <si>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</si>
  <si>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</si>
  <si>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</si>
  <si>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</si>
  <si>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</si>
  <si>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</si>
  <si>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</si>
  <si>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</si>
  <si>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</si>
  <si>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</si>
  <si>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</si>
  <si>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</si>
  <si>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</si>
  <si>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</si>
  <si>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</si>
  <si>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</si>
  <si>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</si>
  <si>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</si>
  <si>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</si>
  <si>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</si>
  <si>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</si>
  <si>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</si>
  <si>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</si>
  <si>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</si>
  <si>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</si>
  <si>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</si>
  <si>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</si>
  <si>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</si>
  <si>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</si>
  <si>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</si>
  <si>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</si>
  <si>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</si>
  <si>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</si>
  <si>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</si>
  <si>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</si>
  <si>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</si>
  <si>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</si>
  <si>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</si>
  <si>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</si>
  <si>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</si>
  <si>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</si>
  <si>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</si>
  <si>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</si>
  <si>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</si>
  <si>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</si>
  <si>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</si>
  <si>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</si>
  <si>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</si>
  <si>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</si>
  <si>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</si>
  <si>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</si>
  <si>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</si>
  <si>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</si>
  <si>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</si>
  <si>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</si>
  <si>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</si>
  <si>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</si>
  <si>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</si>
  <si>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</si>
  <si>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</si>
  <si>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</si>
  <si>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</si>
  <si>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</si>
  <si>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</si>
  <si>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</si>
  <si>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</si>
  <si>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</si>
  <si>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</si>
  <si>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</si>
  <si>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</si>
  <si>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</si>
  <si>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</si>
  <si>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</si>
  <si>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</si>
  <si>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</si>
  <si>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</si>
  <si>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</si>
  <si>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</si>
  <si>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</si>
  <si>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</si>
  <si>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</si>
  <si>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</si>
  <si>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</si>
  <si>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</si>
  <si>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</si>
  <si>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</si>
  <si>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</si>
  <si>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</si>
  <si>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</si>
  <si>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</si>
  <si>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</si>
  <si>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</si>
  <si>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</si>
  <si>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</si>
  <si>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</si>
  <si>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</si>
  <si>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</si>
  <si>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</si>
  <si>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</si>
  <si>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</si>
  <si>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</si>
  <si>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</si>
  <si>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</si>
  <si>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</si>
  <si>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</si>
  <si>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</si>
  <si>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</si>
  <si>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</si>
  <si>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</si>
  <si>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</si>
  <si>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</si>
  <si>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</si>
  <si>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</si>
  <si>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</si>
  <si>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</si>
  <si>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</si>
  <si>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</si>
  <si>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</si>
  <si>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</si>
  <si>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</si>
  <si>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</si>
  <si>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</si>
  <si>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</si>
  <si>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</si>
  <si>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</si>
  <si>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</si>
  <si>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</si>
  <si>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</si>
  <si>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</si>
  <si>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</si>
  <si>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</si>
  <si>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</si>
  <si>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</si>
  <si>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</si>
  <si>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</si>
  <si>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</si>
  <si>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</si>
  <si>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</si>
  <si>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</si>
  <si>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</si>
  <si>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</si>
  <si>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</si>
  <si>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</si>
  <si>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</si>
  <si>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</si>
  <si>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</si>
  <si>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</si>
  <si>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</si>
  <si>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</si>
  <si>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</si>
  <si>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</si>
  <si>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</si>
  <si>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</si>
  <si>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</si>
  <si>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</si>
  <si>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</si>
  <si>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</si>
  <si>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</si>
  <si>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</si>
  <si>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</si>
  <si>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</si>
  <si>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</si>
  <si>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</si>
  <si>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</si>
  <si>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</si>
  <si>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</si>
  <si>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</si>
  <si>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</si>
  <si>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</si>
  <si>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</si>
  <si>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</si>
  <si>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</si>
  <si>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</si>
  <si>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</si>
  <si>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</si>
  <si>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</si>
  <si>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</si>
  <si>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</si>
  <si>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</si>
  <si>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</si>
  <si>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</si>
  <si>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</si>
  <si>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</si>
  <si>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</si>
  <si>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</si>
  <si>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</si>
  <si>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</si>
  <si>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</si>
  <si>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</si>
  <si>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</si>
  <si>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</si>
  <si>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</si>
  <si>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</si>
  <si>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</si>
  <si>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</si>
  <si>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</si>
  <si>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</si>
  <si>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</si>
  <si>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</si>
  <si>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</si>
  <si>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</si>
  <si>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</si>
  <si>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</si>
  <si>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</si>
  <si>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</si>
  <si>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</si>
  <si>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</si>
  <si>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</si>
  <si>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</si>
  <si>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</si>
  <si>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</si>
  <si>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</si>
  <si>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</si>
  <si>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</si>
  <si>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</si>
  <si>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</si>
  <si>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</si>
  <si>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</si>
  <si>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</si>
  <si>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</si>
  <si>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</si>
  <si>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</si>
  <si>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</si>
  <si>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</si>
  <si>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</si>
  <si>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</si>
  <si>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</si>
  <si>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</si>
  <si>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</si>
  <si>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</si>
  <si>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</si>
  <si>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</si>
  <si>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</si>
  <si>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</si>
  <si>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</si>
  <si>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</si>
  <si>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</si>
  <si>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</si>
  <si>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</si>
  <si>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</si>
  <si>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</si>
  <si>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</si>
  <si>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</si>
  <si>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</si>
  <si>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</si>
  <si>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</si>
  <si>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</si>
  <si>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</si>
  <si>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</si>
  <si>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</si>
  <si>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</si>
  <si>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</si>
  <si>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</si>
  <si>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</si>
  <si>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</si>
  <si>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</si>
  <si>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</si>
  <si>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</si>
  <si>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</si>
  <si>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</si>
  <si>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</si>
  <si>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</si>
  <si>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</si>
  <si>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</si>
  <si>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</si>
  <si>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</si>
  <si>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</si>
  <si>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</si>
  <si>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</si>
  <si>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</si>
  <si>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</si>
  <si>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</si>
  <si>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</si>
  <si>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</si>
  <si>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</si>
  <si>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</si>
  <si>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</si>
  <si>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</si>
  <si>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</si>
  <si>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</si>
  <si>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</si>
  <si>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</si>
  <si>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</si>
  <si>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</si>
  <si>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</si>
  <si>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</si>
  <si>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</si>
  <si>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</si>
  <si>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</si>
  <si>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</si>
  <si>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</si>
  <si>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</si>
  <si>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</si>
  <si>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</si>
  <si>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</si>
  <si>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</si>
  <si>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</si>
  <si>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</si>
  <si>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</si>
  <si>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</si>
  <si>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</si>
  <si>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</si>
  <si>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</si>
  <si>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</si>
  <si>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</si>
  <si>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</si>
  <si>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</si>
  <si>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</si>
  <si>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</si>
  <si>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</si>
  <si>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</si>
  <si>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</si>
  <si>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</si>
  <si>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</si>
  <si>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</si>
  <si>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</si>
  <si>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</si>
  <si>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</si>
  <si>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</si>
  <si>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</si>
  <si>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</si>
  <si>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</si>
  <si>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</si>
  <si>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</si>
  <si>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</si>
  <si>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</si>
  <si>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</si>
  <si>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</si>
  <si>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</si>
  <si>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</si>
  <si>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</si>
  <si>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</si>
  <si>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</si>
  <si>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</si>
  <si>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</si>
  <si>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</si>
  <si>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</si>
  <si>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</si>
  <si>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</si>
  <si>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</si>
  <si>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</si>
  <si>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</si>
  <si>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</si>
  <si>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</si>
  <si>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</si>
  <si>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</si>
  <si>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</si>
  <si>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</si>
  <si>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</si>
  <si>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</si>
  <si>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</si>
  <si>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</si>
  <si>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</si>
  <si>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</si>
  <si>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</si>
  <si>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</si>
  <si>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</si>
  <si>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</si>
  <si>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</si>
  <si>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</si>
  <si>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</si>
  <si>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</si>
  <si>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</si>
  <si>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</si>
  <si>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</si>
  <si>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</si>
  <si>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</si>
  <si>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</si>
  <si>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</si>
  <si>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</si>
  <si>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</si>
  <si>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</si>
  <si>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</si>
  <si>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</si>
  <si>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</si>
  <si>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</si>
  <si>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</si>
  <si>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</si>
  <si>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</si>
  <si>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</si>
  <si>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</si>
  <si>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</si>
  <si>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</si>
  <si>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</si>
  <si>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</si>
  <si>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</si>
  <si>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</si>
  <si>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</si>
  <si>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</si>
  <si>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</si>
  <si>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</si>
  <si>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</si>
  <si>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</si>
  <si>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</si>
  <si>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</si>
  <si>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</si>
  <si>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</si>
  <si>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</si>
  <si>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</si>
  <si>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</si>
  <si>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</si>
  <si>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</si>
  <si>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</si>
  <si>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</si>
  <si>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</si>
  <si>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</si>
  <si>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</si>
  <si>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</si>
  <si>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</si>
  <si>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</si>
  <si>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</si>
  <si>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</si>
  <si>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</si>
  <si>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</si>
  <si>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</si>
  <si>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</si>
  <si>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</si>
  <si>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</si>
  <si>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</si>
  <si>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</si>
  <si>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</si>
  <si>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</si>
  <si>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</si>
  <si>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</si>
  <si>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</si>
  <si>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</si>
  <si>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</si>
  <si>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</si>
  <si>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</si>
  <si>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</si>
  <si>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</si>
  <si>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</si>
  <si>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</si>
  <si>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</si>
  <si>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</si>
  <si>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</si>
  <si>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</si>
  <si>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</si>
  <si>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</si>
  <si>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</si>
  <si>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</si>
  <si>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</si>
  <si>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</si>
  <si>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</si>
  <si>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</si>
  <si>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</si>
  <si>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</si>
  <si>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</si>
  <si>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</si>
  <si>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</si>
  <si>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</si>
  <si>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</si>
  <si>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</si>
  <si>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</si>
  <si>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</si>
  <si>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</si>
  <si>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</si>
  <si>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</si>
  <si>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</si>
  <si>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</si>
  <si>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</si>
  <si>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</si>
  <si>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</si>
  <si>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</si>
  <si>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</si>
  <si>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</si>
  <si>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</si>
  <si>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</si>
  <si>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</si>
  <si>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</si>
  <si>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</si>
  <si>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</si>
  <si>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</si>
  <si>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</si>
  <si>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</si>
  <si>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</si>
  <si>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</si>
  <si>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</si>
  <si>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</si>
  <si>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</si>
  <si>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</si>
  <si>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</si>
  <si>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</si>
  <si>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</si>
  <si>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</si>
  <si>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</si>
  <si>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</si>
  <si>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</si>
  <si>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</si>
  <si>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</si>
  <si>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</si>
  <si>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</si>
  <si>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</si>
  <si>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</si>
  <si>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</si>
  <si>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</si>
  <si>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</si>
  <si>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</si>
  <si>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</si>
  <si>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</si>
  <si>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</si>
  <si>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</si>
  <si>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</si>
  <si>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</si>
  <si>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</si>
  <si>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</si>
  <si>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</si>
  <si>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</si>
  <si>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</si>
  <si>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</si>
  <si>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</si>
  <si>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</si>
  <si>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</si>
  <si>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</si>
  <si>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</si>
  <si>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</si>
  <si>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</si>
  <si>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</si>
  <si>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</si>
  <si>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</si>
  <si>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</si>
  <si>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</si>
  <si>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</si>
  <si>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</si>
  <si>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</si>
  <si>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</si>
  <si>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</si>
  <si>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</si>
  <si>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</si>
  <si>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</si>
  <si>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</si>
  <si>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</si>
  <si>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</si>
  <si>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</si>
  <si>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</si>
  <si>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</si>
  <si>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</si>
  <si>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</si>
  <si>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</si>
  <si>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</si>
  <si>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</si>
  <si>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</si>
  <si>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</si>
  <si>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</si>
  <si>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</si>
  <si>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</si>
  <si>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</si>
  <si>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</si>
  <si>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</si>
  <si>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</si>
  <si>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</si>
  <si>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</si>
  <si>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</si>
  <si>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</si>
  <si>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</si>
  <si>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</si>
  <si>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</si>
  <si>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</si>
  <si>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</si>
  <si>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</si>
  <si>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</si>
  <si>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</si>
  <si>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</si>
  <si>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</si>
  <si>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</si>
  <si>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</si>
  <si>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</si>
  <si>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</si>
  <si>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</si>
  <si>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</si>
  <si>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</si>
  <si>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</si>
  <si>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</si>
  <si>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</si>
  <si>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</si>
  <si>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</si>
  <si>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</si>
  <si>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</si>
  <si>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</si>
  <si>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</si>
  <si>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</si>
  <si>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</si>
  <si>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</si>
  <si>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</si>
  <si>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</si>
  <si>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</si>
  <si>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</si>
  <si>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</si>
  <si>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</si>
  <si>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</si>
  <si>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</si>
  <si>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</si>
  <si>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</si>
  <si>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</si>
  <si>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</si>
  <si>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</si>
  <si>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</si>
  <si>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</si>
  <si>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</si>
  <si>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</si>
  <si>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</si>
  <si>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</si>
  <si>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</si>
  <si>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</si>
  <si>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</si>
  <si>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</si>
  <si>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</si>
  <si>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</si>
  <si>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</si>
  <si>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</si>
  <si>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</si>
  <si>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</si>
  <si>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</si>
  <si>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</si>
  <si>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</si>
  <si>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</si>
  <si>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</si>
  <si>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</si>
  <si>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</si>
  <si>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</si>
  <si>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</si>
  <si>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</si>
  <si>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</si>
  <si>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</si>
  <si>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</si>
  <si>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</si>
  <si>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</si>
  <si>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</si>
  <si>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</si>
  <si>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</si>
  <si>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</si>
  <si>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</si>
  <si>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</si>
  <si>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</si>
  <si>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</si>
  <si>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</si>
  <si>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</si>
  <si>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</si>
  <si>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</si>
  <si>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</si>
  <si>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</si>
  <si>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</si>
  <si>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</si>
  <si>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</si>
  <si>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</si>
  <si>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</si>
  <si>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</si>
  <si>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</si>
  <si>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</si>
  <si>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</si>
  <si>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</si>
  <si>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</si>
  <si>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</si>
  <si>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</si>
  <si>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</si>
  <si>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</si>
  <si>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</si>
  <si>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</si>
  <si>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</si>
  <si>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</si>
  <si>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</si>
  <si>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</si>
  <si>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</si>
  <si>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</si>
  <si>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</si>
  <si>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</si>
  <si>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</si>
  <si>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</si>
  <si>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</si>
  <si>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</si>
  <si>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</si>
  <si>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</si>
  <si>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</si>
  <si>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</si>
  <si>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</si>
  <si>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</si>
  <si>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</si>
  <si>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</si>
  <si>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</si>
  <si>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</si>
  <si>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</si>
  <si>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</si>
  <si>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</si>
  <si>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</si>
  <si>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</si>
  <si>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</si>
  <si>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</si>
  <si>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</si>
  <si>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</si>
  <si>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</si>
  <si>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</si>
  <si>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</si>
  <si>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</si>
  <si>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</si>
  <si>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</si>
  <si>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</si>
  <si>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</si>
  <si>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</si>
  <si>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</si>
  <si>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</si>
  <si>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</si>
  <si>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</si>
  <si>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</si>
  <si>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</si>
  <si>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</si>
  <si>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</si>
  <si>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</si>
  <si>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</si>
  <si>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</si>
  <si>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</si>
  <si>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</si>
  <si>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</si>
  <si>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</si>
  <si>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</si>
  <si>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</si>
  <si>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</si>
  <si>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</si>
  <si>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</si>
  <si>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</si>
  <si>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</si>
  <si>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</si>
  <si>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</si>
  <si>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</si>
  <si>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</si>
  <si>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</si>
  <si>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</si>
  <si>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</si>
  <si>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</si>
  <si>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</si>
  <si>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</si>
  <si>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</si>
  <si>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</si>
  <si>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</si>
  <si>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</si>
  <si>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</si>
  <si>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</si>
  <si>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</si>
  <si>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</si>
  <si>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</si>
  <si>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</si>
  <si>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</si>
  <si>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</si>
  <si>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</si>
  <si>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</si>
  <si>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</si>
  <si>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</si>
  <si>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</si>
  <si>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</si>
  <si>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</si>
  <si>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</si>
  <si>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</si>
  <si>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</si>
  <si>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</si>
  <si>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</si>
  <si>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</si>
  <si>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</si>
  <si>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</si>
  <si>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</si>
  <si>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</si>
  <si>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</si>
  <si>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</si>
  <si>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</si>
  <si>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</si>
  <si>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</si>
  <si>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</si>
  <si>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</si>
  <si>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</si>
  <si>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</si>
  <si>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</si>
  <si>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</si>
  <si>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</si>
  <si>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</si>
  <si>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</si>
  <si>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</si>
  <si>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</si>
  <si>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</si>
  <si>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</si>
  <si>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</si>
  <si>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</si>
  <si>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</si>
  <si>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</si>
  <si>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</si>
  <si>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</si>
  <si>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</si>
  <si>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</si>
  <si>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</si>
  <si>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</si>
  <si>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</si>
  <si>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</si>
  <si>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</si>
  <si>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</si>
  <si>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</si>
  <si>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</si>
  <si>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</si>
  <si>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</si>
  <si>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</si>
  <si>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</si>
  <si>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</si>
  <si>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</si>
  <si>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</si>
  <si>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</si>
  <si>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</si>
  <si>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</si>
  <si>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</si>
  <si>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</si>
  <si>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</si>
  <si>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</si>
  <si>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</si>
  <si>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</si>
  <si>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</si>
  <si>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</si>
  <si>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</si>
  <si>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</si>
  <si>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</si>
  <si>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</si>
  <si>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</si>
  <si>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</si>
  <si>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</si>
  <si>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</si>
  <si>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</si>
  <si>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</si>
  <si>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</si>
  <si>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</si>
  <si>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</si>
  <si>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</si>
  <si>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</si>
  <si>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</si>
  <si>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</si>
  <si>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</si>
  <si>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</si>
  <si>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</si>
  <si>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</si>
  <si>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</si>
  <si>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</si>
  <si>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</si>
  <si>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</si>
  <si>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</si>
  <si>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</si>
  <si>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</si>
  <si>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</si>
  <si>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</si>
  <si>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</si>
  <si>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</si>
  <si>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</si>
  <si>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</si>
  <si>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</si>
  <si>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</si>
  <si>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</si>
  <si>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</si>
  <si>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</si>
  <si>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</si>
  <si>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</si>
  <si>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</si>
  <si>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</si>
  <si>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</si>
  <si>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</si>
  <si>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</si>
  <si>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</si>
  <si>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</si>
  <si>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</si>
  <si>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</si>
  <si>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</si>
  <si>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</si>
  <si>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</si>
  <si>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</si>
  <si>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</si>
  <si>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</si>
  <si>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</si>
  <si>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</si>
  <si>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</si>
  <si>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</si>
  <si>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</si>
  <si>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</si>
  <si>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</si>
  <si>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</si>
  <si>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</si>
  <si>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</si>
  <si>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</si>
  <si>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</si>
  <si>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</si>
  <si>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</si>
  <si>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</si>
  <si>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</si>
  <si>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</si>
  <si>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</si>
  <si>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</si>
  <si>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</si>
  <si>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</si>
  <si>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</si>
  <si>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</si>
  <si>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</si>
  <si>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</si>
  <si>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</si>
  <si>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</si>
  <si>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</si>
  <si>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</si>
  <si>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</si>
  <si>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</si>
  <si>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</si>
  <si>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</si>
  <si>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</si>
  <si>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</si>
  <si>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</si>
  <si>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</si>
  <si>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</si>
  <si>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</si>
  <si>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</si>
  <si>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</si>
  <si>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</si>
  <si>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</si>
  <si>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</si>
  <si>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</si>
  <si>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</si>
  <si>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</si>
  <si>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</si>
  <si>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</si>
  <si>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</si>
  <si>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</si>
  <si>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</si>
  <si>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</si>
  <si>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</si>
  <si>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</si>
  <si>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</si>
  <si>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</si>
  <si>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</si>
  <si>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</si>
  <si>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</si>
  <si>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</si>
  <si>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</si>
  <si>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</si>
  <si>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</si>
  <si>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</si>
  <si>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</si>
  <si>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</si>
  <si>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</si>
  <si>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</si>
  <si>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</si>
  <si>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</si>
  <si>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</si>
  <si>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</si>
  <si>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</si>
  <si>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</si>
  <si>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</si>
  <si>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</si>
  <si>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</si>
  <si>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</si>
  <si>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</si>
  <si>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</si>
  <si>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</si>
  <si>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</si>
  <si>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</si>
  <si>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</si>
  <si>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</si>
  <si>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</si>
  <si>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</si>
  <si>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</si>
  <si>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</si>
  <si>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</si>
  <si>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</si>
  <si>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</si>
  <si>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</si>
  <si>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</si>
  <si>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</si>
  <si>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</si>
  <si>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</si>
  <si>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</si>
  <si>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</si>
  <si>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</si>
  <si>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</si>
  <si>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</si>
  <si>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</si>
  <si>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</si>
  <si>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</si>
  <si>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</si>
  <si>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</si>
  <si>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</si>
  <si>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</si>
  <si>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</si>
  <si>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</si>
  <si>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</si>
  <si>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</si>
  <si>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</si>
  <si>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</si>
  <si>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</si>
  <si>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</si>
  <si>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</si>
  <si>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</si>
  <si>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</si>
  <si>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</si>
  <si>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</si>
  <si>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</si>
  <si>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</si>
  <si>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</si>
  <si>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</si>
  <si>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</si>
  <si>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</si>
  <si>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</si>
  <si>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</si>
  <si>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</si>
  <si>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</si>
  <si>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</si>
  <si>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</si>
  <si>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</si>
  <si>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</si>
  <si>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</si>
  <si>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</si>
  <si>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</si>
  <si>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</si>
  <si>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</si>
  <si>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</si>
  <si>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</si>
  <si>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</si>
  <si>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</si>
  <si>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</si>
  <si>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</si>
  <si>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</si>
  <si>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</si>
  <si>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</si>
  <si>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</si>
  <si>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</si>
  <si>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</si>
  <si>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</si>
  <si>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</si>
  <si>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</si>
  <si>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</si>
  <si>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</si>
  <si>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</si>
  <si>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</si>
  <si>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</si>
  <si>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</si>
  <si>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</si>
  <si>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</si>
  <si>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</si>
  <si>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</si>
  <si>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</si>
  <si>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</si>
  <si>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</si>
  <si>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</si>
  <si>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</si>
  <si>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</si>
  <si>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</si>
  <si>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</si>
  <si>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</si>
  <si>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</si>
  <si>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</si>
  <si>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</si>
  <si>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</si>
  <si>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</si>
  <si>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</si>
  <si>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</si>
  <si>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</si>
  <si>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</si>
  <si>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</si>
  <si>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</si>
  <si>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</si>
  <si>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</si>
  <si>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</si>
  <si>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</si>
  <si>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</si>
  <si>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</si>
  <si>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</si>
  <si>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</si>
  <si>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</si>
  <si>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</si>
  <si>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</si>
  <si>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</si>
  <si>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</si>
  <si>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</si>
  <si>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</si>
  <si>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</si>
  <si>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</si>
  <si>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</si>
  <si>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</si>
  <si>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</si>
  <si>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</si>
  <si>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</si>
  <si>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</si>
  <si>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</si>
  <si>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</si>
  <si>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</si>
  <si>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</si>
  <si>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</si>
  <si>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</si>
  <si>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</si>
  <si>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</si>
  <si>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</si>
  <si>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</si>
  <si>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</si>
  <si>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</si>
  <si>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</si>
  <si>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</si>
  <si>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</si>
  <si>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</si>
  <si>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</si>
  <si>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</si>
  <si>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</si>
  <si>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</si>
  <si>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</si>
  <si>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</si>
  <si>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</si>
  <si>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</si>
  <si>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</si>
  <si>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</si>
  <si>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</si>
  <si>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</si>
  <si>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</si>
  <si>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</si>
  <si>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</si>
  <si>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</si>
  <si>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</si>
  <si>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</si>
  <si>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</si>
  <si>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</si>
  <si>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</si>
  <si>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</si>
  <si>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</si>
  <si>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</si>
  <si>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</si>
  <si>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</si>
  <si>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</si>
  <si>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</si>
  <si>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</si>
  <si>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</si>
  <si>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</si>
  <si>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</si>
  <si>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</si>
  <si>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</si>
  <si>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</si>
  <si>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</si>
  <si>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</si>
  <si>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</si>
  <si>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</si>
  <si>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</si>
  <si>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</si>
  <si>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</si>
  <si>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</si>
  <si>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</si>
  <si>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</si>
  <si>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</si>
  <si>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</si>
  <si>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</si>
  <si>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</si>
  <si>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</si>
  <si>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</si>
  <si>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</si>
  <si>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</si>
  <si>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</si>
  <si>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</si>
  <si>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</si>
  <si>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</si>
  <si>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</si>
  <si>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</si>
  <si>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</si>
  <si>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</si>
  <si>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</si>
  <si>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</si>
  <si>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</si>
  <si>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</si>
  <si>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</si>
  <si>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</si>
  <si>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</si>
  <si>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</si>
  <si>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</si>
  <si>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</si>
  <si>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</si>
  <si>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</si>
  <si>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</si>
  <si>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</si>
  <si>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</si>
  <si>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</si>
  <si>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</si>
  <si>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</si>
  <si>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</si>
  <si>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</si>
  <si>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</si>
  <si>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</si>
  <si>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</si>
  <si>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</si>
  <si>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</si>
  <si>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</si>
  <si>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</si>
  <si>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</si>
  <si>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</si>
  <si>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</si>
  <si>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</si>
  <si>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</si>
  <si>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</si>
  <si>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</si>
  <si>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</si>
  <si>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</si>
  <si>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</si>
  <si>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</si>
  <si>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</si>
  <si>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</si>
  <si>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</si>
  <si>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</si>
  <si>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</si>
  <si>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</si>
  <si>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</si>
  <si>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</si>
  <si>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</si>
  <si>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</si>
  <si>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</si>
  <si>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</si>
  <si>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</si>
  <si>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</si>
  <si>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</si>
  <si>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</si>
  <si>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</si>
  <si>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</si>
  <si>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</si>
  <si>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</si>
  <si>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</si>
  <si>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</si>
  <si>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</si>
  <si>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</si>
  <si>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</si>
  <si>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</si>
  <si>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</si>
  <si>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</si>
  <si>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</si>
  <si>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</si>
  <si>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</si>
  <si>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</si>
  <si>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</si>
  <si>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</si>
  <si>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</si>
  <si>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</si>
  <si>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</si>
  <si>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</si>
  <si>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</si>
  <si>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</si>
  <si>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</si>
  <si>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</si>
  <si>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</si>
  <si>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</si>
  <si>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</si>
  <si>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</si>
  <si>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</si>
  <si>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</si>
  <si>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</si>
  <si>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</si>
  <si>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</si>
  <si>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</si>
  <si>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</si>
  <si>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</si>
  <si>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</si>
  <si>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</si>
  <si>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</si>
  <si>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</si>
  <si>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</si>
  <si>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</si>
  <si>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</si>
  <si>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</si>
  <si>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</si>
  <si>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</si>
  <si>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</si>
  <si>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</si>
  <si>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</si>
  <si>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</si>
  <si>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</si>
  <si>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</si>
  <si>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</si>
  <si>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</si>
  <si>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</si>
  <si>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</si>
  <si>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</si>
  <si>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</si>
  <si>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</si>
  <si>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</si>
  <si>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</si>
  <si>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</si>
  <si>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</si>
  <si>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</si>
  <si>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</si>
  <si>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</si>
  <si>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</si>
  <si>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</si>
  <si>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</si>
  <si>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</si>
  <si>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</si>
  <si>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</si>
  <si>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</si>
  <si>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</si>
  <si>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</si>
  <si>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</si>
  <si>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</si>
  <si>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</si>
  <si>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</si>
  <si>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</si>
  <si>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</si>
  <si>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</si>
  <si>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</si>
  <si>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</si>
  <si>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</si>
  <si>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</si>
  <si>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</si>
  <si>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</si>
  <si>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</si>
  <si>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</si>
  <si>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</si>
  <si>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</si>
  <si>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</si>
  <si>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</si>
  <si>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</si>
  <si>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</si>
  <si>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</si>
  <si>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</si>
  <si>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</si>
  <si>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</si>
  <si>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</si>
  <si>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</si>
  <si>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</si>
  <si>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</si>
  <si>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</si>
  <si>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</si>
  <si>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</si>
  <si>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</si>
  <si>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</si>
  <si>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</si>
  <si>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</si>
  <si>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</si>
  <si>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</si>
  <si>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</si>
  <si>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</si>
  <si>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</si>
  <si>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</si>
  <si>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</si>
  <si>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</si>
  <si>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</si>
  <si>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</si>
  <si>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</si>
  <si>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</si>
  <si>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</si>
  <si>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</si>
  <si>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</si>
  <si>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</si>
  <si>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</si>
  <si>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</si>
  <si>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</si>
  <si>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</si>
  <si>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</si>
  <si>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</si>
  <si>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</si>
  <si>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</si>
  <si>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</si>
  <si>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</si>
  <si>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</si>
  <si>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</si>
  <si>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</si>
  <si>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</si>
  <si>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</si>
  <si>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</si>
  <si>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</si>
  <si>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</si>
  <si>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</si>
  <si>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</si>
  <si>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</si>
  <si>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</si>
  <si>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</si>
  <si>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</si>
  <si>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</si>
  <si>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</si>
  <si>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</si>
  <si>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</si>
  <si>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</si>
  <si>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</si>
  <si>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</si>
  <si>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</si>
  <si>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</si>
  <si>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</si>
  <si>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</si>
  <si>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</si>
  <si>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</si>
  <si>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</si>
  <si>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</si>
  <si>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</si>
  <si>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</si>
  <si>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</si>
  <si>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</si>
  <si>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</si>
  <si>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</si>
  <si>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</si>
  <si>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</si>
  <si>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</si>
  <si>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</si>
  <si>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</si>
  <si>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</si>
  <si>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</si>
  <si>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</si>
  <si>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</si>
  <si>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</si>
  <si>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</si>
  <si>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</si>
  <si>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</si>
  <si>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</si>
  <si>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</si>
  <si>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</si>
  <si>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</si>
  <si>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</si>
  <si>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</si>
  <si>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</si>
  <si>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</si>
  <si>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</si>
  <si>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</si>
  <si>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</si>
  <si>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</si>
  <si>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</si>
  <si>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</si>
  <si>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</si>
  <si>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</si>
  <si>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</si>
  <si>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</si>
  <si>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</si>
  <si>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</si>
  <si>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</si>
  <si>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</si>
  <si>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</si>
  <si>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</si>
  <si>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</si>
  <si>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</si>
  <si>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</si>
  <si>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</si>
  <si>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</si>
  <si>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</si>
  <si>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</si>
  <si>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</si>
  <si>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</si>
  <si>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</si>
  <si>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</si>
  <si>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</si>
  <si>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</si>
  <si>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</si>
  <si>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</si>
  <si>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</si>
  <si>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</si>
  <si>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</si>
  <si>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</si>
  <si>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</si>
  <si>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</si>
  <si>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</si>
  <si>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</si>
  <si>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</si>
  <si>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</si>
  <si>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</si>
  <si>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</si>
  <si>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</si>
  <si>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</si>
  <si>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</si>
  <si>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</si>
  <si>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</si>
  <si>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</si>
  <si>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</si>
  <si>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</si>
  <si>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</si>
  <si>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</si>
  <si>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</si>
  <si>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</si>
  <si>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</si>
  <si>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</si>
  <si>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</si>
  <si>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</si>
  <si>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</si>
  <si>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</si>
  <si>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</si>
  <si>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</si>
  <si>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</si>
  <si>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</si>
  <si>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</si>
  <si>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</si>
  <si>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</si>
  <si>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</si>
  <si>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</si>
  <si>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</si>
  <si>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</si>
  <si>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</si>
  <si>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</si>
  <si>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</si>
  <si>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</si>
  <si>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</si>
  <si>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</si>
  <si>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</si>
  <si>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</si>
  <si>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</si>
  <si>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</si>
  <si>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</si>
  <si>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</si>
  <si>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</si>
  <si>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</si>
  <si>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</si>
  <si>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</si>
  <si>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</si>
  <si>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</si>
  <si>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</si>
  <si>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</si>
  <si>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</si>
  <si>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</si>
  <si>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</si>
  <si>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</si>
  <si>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</si>
  <si>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</si>
  <si>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</si>
  <si>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</si>
  <si>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</si>
  <si>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</si>
  <si>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</si>
  <si>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</si>
  <si>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</si>
  <si>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</si>
  <si>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</si>
  <si>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</si>
  <si>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</si>
  <si>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</si>
  <si>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</si>
  <si>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</si>
  <si>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</si>
  <si>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</si>
  <si>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</si>
  <si>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</si>
  <si>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</si>
  <si>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</si>
  <si>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</si>
  <si>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</si>
  <si>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</si>
  <si>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</si>
  <si>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</si>
  <si>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</si>
  <si>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</si>
  <si>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</si>
  <si>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</si>
  <si>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</si>
  <si>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</si>
  <si>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</si>
  <si>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</si>
  <si>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</si>
  <si>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</si>
  <si>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</si>
  <si>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</si>
  <si>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</si>
  <si>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</si>
  <si>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</si>
  <si>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</si>
  <si>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</si>
  <si>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</si>
  <si>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</si>
  <si>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</si>
  <si>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</si>
  <si>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</si>
  <si>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</si>
  <si>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</si>
  <si>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</si>
  <si>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</si>
  <si>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</si>
  <si>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</si>
  <si>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</si>
  <si>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</si>
  <si>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</si>
  <si>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</si>
  <si>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</si>
  <si>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</si>
  <si>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</si>
  <si>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</si>
  <si>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</si>
  <si>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</si>
  <si>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</si>
  <si>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</si>
  <si>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</si>
  <si>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</si>
  <si>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</si>
  <si>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</si>
  <si>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</si>
  <si>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</si>
  <si>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</si>
  <si>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</si>
  <si>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</si>
  <si>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</si>
  <si>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</si>
  <si>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</si>
  <si>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</si>
  <si>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</si>
  <si>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</si>
  <si>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</si>
  <si>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</si>
  <si>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</si>
  <si>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</si>
  <si>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</si>
  <si>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</si>
  <si>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</si>
  <si>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</si>
  <si>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</si>
  <si>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</si>
  <si>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</si>
  <si>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</si>
  <si>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</si>
  <si>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</si>
  <si>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</si>
  <si>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</si>
  <si>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</si>
  <si>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</si>
  <si>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</si>
  <si>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</si>
  <si>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</si>
  <si>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</si>
  <si>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</si>
  <si>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</si>
  <si>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</si>
  <si>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</si>
  <si>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</si>
  <si>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</si>
  <si>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</si>
  <si>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</si>
  <si>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</si>
  <si>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</si>
  <si>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</si>
  <si>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</si>
  <si>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</si>
  <si>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</si>
  <si>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</si>
  <si>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</si>
  <si>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</si>
  <si>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</si>
  <si>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</si>
  <si>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</si>
  <si>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</si>
  <si>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</si>
  <si>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</si>
  <si>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</si>
  <si>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</si>
  <si>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</si>
  <si>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</si>
  <si>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</si>
  <si>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</si>
  <si>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</si>
  <si>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</si>
  <si>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</si>
  <si>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</si>
  <si>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</si>
  <si>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</si>
  <si>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</si>
  <si>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</si>
  <si>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</si>
  <si>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</si>
  <si>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</si>
  <si>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</si>
  <si>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</si>
  <si>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</si>
  <si>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</si>
  <si>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</si>
  <si>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</si>
  <si>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</si>
  <si>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</si>
  <si>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</si>
  <si>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</si>
  <si>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</si>
  <si>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</si>
  <si>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</si>
  <si>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</si>
  <si>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</si>
  <si>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</si>
  <si>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</si>
  <si>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</si>
  <si>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</si>
  <si>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</si>
  <si>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</si>
  <si>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</si>
  <si>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</si>
  <si>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</si>
  <si>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</si>
  <si>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</si>
  <si>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</si>
  <si>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</si>
  <si>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</si>
  <si>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</si>
  <si>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</si>
  <si>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</si>
  <si>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</si>
  <si>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</si>
  <si>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</si>
  <si>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</si>
  <si>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</si>
  <si>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</si>
  <si>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</si>
  <si>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</si>
  <si>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</si>
  <si>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</si>
  <si>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</si>
  <si>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</si>
  <si>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</si>
  <si>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</si>
  <si>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</si>
  <si>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</si>
  <si>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</si>
  <si>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</si>
  <si>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</si>
  <si>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</si>
  <si>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</si>
  <si>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</si>
  <si>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</si>
  <si>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</si>
  <si>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</si>
  <si>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</si>
  <si>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</si>
  <si>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</si>
  <si>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</si>
  <si>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</si>
  <si>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</si>
  <si>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</si>
  <si>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</si>
  <si>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</si>
  <si>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</si>
  <si>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</si>
  <si>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</si>
  <si>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</si>
  <si>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</si>
  <si>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</si>
  <si>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</si>
  <si>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</si>
  <si>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</si>
  <si>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</si>
  <si>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</si>
  <si>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</si>
  <si>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</si>
  <si>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</si>
  <si>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</si>
  <si>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</si>
  <si>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</si>
  <si>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</si>
  <si>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</si>
  <si>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</si>
  <si>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</si>
  <si>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</si>
  <si>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</si>
  <si>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</si>
  <si>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</si>
  <si>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</si>
  <si>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</si>
  <si>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</si>
  <si>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</si>
  <si>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</si>
  <si>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</si>
  <si>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</si>
  <si>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</si>
  <si>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</si>
  <si>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</si>
  <si>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</si>
  <si>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</si>
  <si>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</si>
  <si>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</si>
  <si>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</si>
  <si>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</si>
  <si>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</si>
  <si>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</si>
  <si>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</si>
  <si>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</si>
  <si>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</si>
  <si>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</si>
  <si>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</si>
  <si>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</si>
  <si>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</si>
  <si>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</si>
  <si>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</si>
  <si>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</si>
  <si>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</si>
  <si>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</si>
  <si>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</si>
  <si>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</si>
  <si>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</si>
  <si>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</si>
  <si>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</si>
  <si>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</si>
  <si>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</si>
  <si>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</si>
  <si>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</si>
  <si>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</si>
  <si>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</si>
  <si>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</si>
  <si>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</si>
  <si>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</si>
  <si>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</si>
  <si>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</si>
  <si>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</si>
  <si>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</si>
  <si>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</si>
  <si>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</si>
  <si>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</si>
  <si>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</si>
  <si>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</si>
  <si>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</si>
  <si>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</si>
  <si>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</si>
  <si>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</si>
  <si>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</si>
  <si>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</si>
  <si>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</si>
  <si>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</si>
  <si>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</si>
  <si>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</si>
  <si>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</si>
  <si>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</si>
  <si>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</si>
  <si>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</si>
  <si>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</si>
  <si>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</si>
  <si>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</si>
  <si>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</si>
  <si>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</si>
  <si>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</si>
  <si>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</si>
  <si>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</si>
  <si>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</si>
  <si>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</si>
  <si>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</si>
  <si>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</si>
  <si>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</si>
  <si>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</si>
  <si>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</si>
  <si>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</si>
  <si>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</si>
  <si>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</si>
  <si>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</si>
  <si>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</si>
  <si>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</si>
  <si>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</si>
  <si>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</si>
  <si>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</si>
  <si>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</si>
  <si>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</si>
  <si>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</si>
  <si>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</si>
  <si>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</si>
  <si>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</si>
  <si>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</si>
  <si>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</si>
  <si>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</si>
  <si>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</si>
  <si>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</si>
  <si>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</si>
  <si>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</si>
  <si>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</si>
  <si>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</si>
  <si>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</si>
  <si>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</si>
  <si>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</si>
  <si>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</si>
  <si>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</si>
  <si>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</si>
  <si>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</si>
  <si>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</si>
  <si>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</si>
  <si>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</si>
  <si>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</si>
  <si>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</si>
  <si>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</si>
  <si>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</si>
  <si>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</si>
  <si>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</si>
  <si>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</si>
  <si>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</si>
  <si>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</si>
  <si>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</si>
  <si>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</si>
  <si>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</si>
  <si>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</si>
  <si>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</si>
  <si>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</si>
  <si>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</si>
  <si>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</si>
  <si>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</si>
  <si>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</si>
  <si>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</si>
  <si>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</si>
  <si>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</si>
  <si>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</si>
  <si>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</si>
  <si>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</si>
  <si>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</si>
  <si>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</si>
  <si>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</si>
  <si>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</si>
  <si>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</si>
  <si>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</si>
  <si>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</si>
  <si>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</si>
  <si>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</si>
  <si>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</si>
  <si>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</si>
  <si>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</si>
  <si>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</si>
  <si>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</si>
  <si>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</si>
  <si>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</si>
  <si>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</si>
  <si>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</si>
  <si>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</si>
  <si>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</si>
  <si>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</si>
  <si>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</si>
  <si>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</si>
  <si>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</si>
  <si>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</si>
  <si>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</si>
  <si>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</si>
  <si>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</si>
  <si>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</si>
  <si>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</si>
  <si>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</si>
  <si>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</si>
  <si>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</si>
  <si>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</si>
  <si>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</si>
  <si>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</si>
  <si>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</si>
  <si>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</si>
  <si>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</si>
  <si>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</si>
  <si>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</si>
  <si>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</si>
  <si>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</si>
  <si>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</si>
  <si>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</si>
  <si>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</si>
  <si>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</si>
  <si>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</si>
  <si>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</si>
  <si>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</si>
  <si>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</si>
  <si>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</si>
  <si>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</si>
  <si>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</si>
  <si>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</si>
  <si>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</si>
  <si>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</si>
  <si>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</si>
  <si>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</si>
  <si>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</si>
  <si>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</si>
  <si>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</si>
  <si>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</si>
  <si>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</si>
  <si>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</si>
  <si>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</si>
  <si>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</si>
  <si>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</si>
  <si>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</si>
  <si>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</si>
  <si>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</si>
  <si>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</si>
  <si>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</si>
  <si>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</si>
  <si>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</si>
  <si>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</si>
  <si>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</si>
  <si>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</si>
  <si>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</si>
  <si>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</si>
  <si>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</si>
  <si>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</si>
  <si>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</si>
  <si>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</si>
  <si>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</si>
  <si>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</si>
  <si>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</si>
  <si>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</si>
  <si>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</si>
  <si>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</si>
  <si>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</si>
  <si>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</si>
  <si>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</si>
  <si>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</si>
  <si>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</si>
  <si>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</si>
  <si>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</si>
  <si>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</si>
  <si>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</si>
  <si>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</si>
  <si>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</si>
  <si>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</si>
  <si>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</si>
  <si>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</si>
  <si>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</si>
  <si>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</si>
  <si>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</si>
  <si>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</si>
  <si>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</si>
  <si>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</si>
  <si>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</si>
  <si>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</si>
  <si>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</si>
  <si>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</si>
  <si>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</si>
  <si>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</si>
  <si>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</si>
  <si>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</si>
  <si>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</si>
  <si>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</si>
  <si>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</si>
  <si>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</si>
  <si>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</si>
  <si>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</si>
  <si>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</si>
  <si>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</si>
  <si>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</si>
  <si>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</si>
  <si>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</si>
  <si>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</si>
  <si>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</si>
  <si>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</si>
  <si>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</si>
  <si>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</si>
  <si>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</si>
  <si>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</si>
  <si>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</si>
  <si>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</si>
  <si>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</si>
  <si>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</si>
  <si>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</si>
  <si>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</si>
  <si>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</si>
  <si>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</si>
  <si>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</si>
  <si>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</si>
  <si>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</si>
  <si>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</si>
  <si>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</si>
  <si>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</si>
  <si>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</si>
  <si>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</si>
  <si>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</si>
  <si>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</si>
  <si>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</si>
  <si>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</si>
  <si>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</si>
  <si>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</si>
  <si>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</si>
  <si>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</si>
  <si>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</si>
  <si>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</si>
  <si>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</si>
  <si>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</si>
  <si>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</si>
  <si>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</si>
  <si>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</si>
  <si>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</si>
  <si>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</si>
  <si>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</si>
  <si>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</si>
  <si>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</si>
  <si>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</si>
  <si>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</si>
  <si>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</si>
  <si>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</si>
  <si>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</si>
  <si>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</si>
  <si>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</si>
  <si>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</si>
  <si>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</si>
  <si>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</si>
  <si>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</si>
  <si>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</si>
  <si>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</si>
  <si>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</si>
  <si>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</si>
  <si>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</si>
  <si>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</si>
  <si>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</si>
  <si>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</si>
  <si>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</si>
  <si>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</si>
  <si>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</si>
  <si>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</si>
  <si>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</si>
  <si>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</si>
  <si>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</si>
  <si>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</si>
  <si>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</si>
  <si>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</si>
  <si>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</si>
  <si>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</si>
  <si>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</si>
  <si>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</si>
  <si>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</si>
  <si>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</si>
  <si>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</si>
  <si>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</si>
  <si>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</si>
  <si>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</si>
  <si>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</si>
  <si>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</si>
  <si>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</si>
  <si>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</si>
  <si>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</si>
  <si>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</si>
  <si>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</si>
  <si>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</si>
  <si>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</si>
  <si>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</si>
  <si>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</si>
  <si>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</si>
  <si>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</si>
  <si>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</si>
  <si>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</si>
  <si>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</si>
  <si>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</si>
  <si>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</si>
  <si>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</si>
  <si>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</si>
  <si>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</si>
  <si>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</si>
  <si>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</si>
  <si>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</si>
  <si>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</si>
  <si>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</si>
  <si>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</si>
  <si>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</si>
  <si>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</si>
  <si>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</si>
  <si>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</si>
  <si>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</si>
  <si>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</si>
  <si>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</si>
  <si>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</si>
  <si>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</si>
  <si>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</si>
  <si>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</si>
  <si>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</si>
  <si>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</si>
  <si>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</si>
  <si>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</si>
  <si>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</si>
  <si>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</si>
  <si>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</si>
  <si>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</si>
  <si>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</si>
  <si>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</si>
  <si>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</si>
  <si>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</si>
  <si>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</si>
  <si>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</si>
  <si>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</si>
  <si>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</si>
  <si>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</si>
  <si>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</si>
  <si>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</si>
  <si>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</si>
  <si>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</si>
  <si>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</si>
  <si>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</si>
  <si>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</si>
  <si>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</si>
  <si>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</si>
  <si>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</si>
  <si>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</si>
  <si>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</si>
  <si>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</si>
  <si>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</si>
  <si>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</si>
  <si>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</si>
  <si>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</si>
  <si>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</si>
  <si>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</si>
  <si>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</si>
  <si>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</si>
  <si>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</si>
  <si>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</si>
  <si>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</si>
  <si>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</si>
  <si>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</si>
  <si>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</si>
  <si>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</si>
  <si>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</si>
  <si>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</si>
  <si>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</si>
  <si>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</si>
  <si>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</si>
  <si>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</si>
  <si>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</si>
  <si>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</si>
  <si>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</si>
  <si>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</si>
  <si>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</si>
  <si>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</si>
  <si>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</si>
  <si>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</si>
  <si>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</si>
  <si>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</si>
  <si>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</si>
  <si>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</si>
  <si>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</si>
  <si>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</si>
  <si>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</si>
  <si>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</si>
  <si>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</si>
  <si>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</si>
  <si>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</si>
  <si>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</si>
  <si>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</si>
  <si>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</si>
  <si>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</si>
  <si>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</si>
  <si>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</si>
  <si>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</si>
  <si>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</si>
  <si>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</si>
  <si>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</si>
  <si>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</si>
  <si>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</si>
  <si>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</si>
  <si>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</si>
  <si>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</si>
  <si>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</si>
  <si>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</si>
  <si>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</si>
  <si>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</si>
  <si>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</si>
  <si>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</si>
  <si>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</si>
  <si>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</si>
  <si>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</si>
  <si>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</si>
  <si>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</si>
  <si>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</si>
  <si>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</si>
  <si>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</si>
  <si>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</si>
  <si>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</si>
  <si>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</si>
  <si>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</si>
  <si>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</si>
  <si>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</si>
  <si>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</si>
  <si>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</si>
  <si>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</si>
  <si>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</si>
  <si>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</si>
  <si>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</si>
  <si>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</si>
  <si>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</si>
  <si>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</si>
  <si>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</si>
  <si>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</si>
  <si>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</si>
  <si>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</si>
  <si>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</si>
  <si>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</si>
  <si>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</si>
  <si>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</si>
  <si>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</si>
  <si>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</si>
  <si>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</si>
  <si>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</si>
  <si>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</si>
  <si>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</si>
  <si>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</si>
  <si>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</si>
  <si>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</si>
  <si>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</si>
  <si>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</si>
  <si>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</si>
  <si>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</si>
  <si>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</si>
  <si>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</si>
  <si>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</si>
  <si>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</si>
  <si>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</si>
  <si>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</si>
  <si>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</si>
  <si>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</si>
  <si>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</si>
  <si>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</si>
  <si>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</si>
  <si>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</si>
  <si>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</si>
  <si>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</si>
  <si>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</si>
  <si>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</si>
  <si>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</si>
  <si>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</si>
  <si>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</si>
  <si>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</si>
  <si>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</si>
  <si>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</si>
  <si>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</si>
  <si>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</si>
  <si>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</si>
  <si>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</si>
  <si>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</si>
  <si>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</si>
  <si>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</si>
  <si>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</si>
  <si>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</si>
  <si>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</si>
  <si>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</si>
  <si>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</si>
  <si>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</si>
  <si>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</si>
  <si>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</si>
  <si>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</si>
  <si>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</si>
  <si>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</si>
  <si>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</si>
  <si>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</si>
  <si>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</si>
  <si>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</si>
  <si>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</si>
  <si>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</si>
  <si>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</si>
  <si>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</si>
  <si>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</si>
  <si>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</si>
  <si>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</si>
  <si>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</si>
  <si>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</si>
  <si>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</si>
  <si>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</si>
  <si>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</si>
  <si>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</si>
  <si>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</si>
  <si>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</si>
  <si>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</si>
  <si>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</si>
  <si>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</si>
  <si>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</si>
  <si>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</si>
  <si>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</si>
  <si>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</si>
  <si>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</si>
  <si>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</si>
  <si>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</si>
  <si>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</si>
  <si>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</si>
  <si>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</si>
  <si>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</si>
  <si>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</si>
  <si>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</si>
  <si>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</si>
  <si>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</si>
  <si>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</si>
  <si>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</si>
  <si>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</si>
  <si>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</si>
  <si>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</si>
  <si>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</si>
  <si>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</si>
  <si>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</si>
  <si>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</si>
  <si>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</si>
  <si>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</si>
  <si>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</si>
  <si>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</si>
  <si>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</si>
  <si>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</si>
  <si>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</si>
  <si>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</si>
  <si>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</si>
  <si>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</si>
  <si>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</si>
  <si>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</si>
  <si>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</si>
  <si>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</si>
  <si>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</si>
  <si>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</si>
  <si>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</si>
  <si>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</si>
  <si>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</si>
  <si>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</si>
  <si>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</si>
  <si>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</si>
  <si>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</si>
  <si>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</si>
  <si>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</si>
  <si>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</si>
  <si>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</si>
  <si>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</si>
  <si>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</si>
  <si>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</si>
  <si>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</si>
  <si>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</si>
  <si>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</si>
  <si>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</si>
  <si>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</si>
  <si>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</si>
  <si>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</si>
  <si>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</si>
  <si>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</si>
  <si>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</si>
  <si>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</si>
  <si>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</si>
  <si>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</si>
  <si>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</si>
  <si>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</si>
  <si>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</si>
  <si>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</si>
  <si>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</si>
  <si>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</si>
  <si>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</si>
  <si>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</si>
  <si>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</si>
  <si>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</si>
  <si>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</si>
  <si>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</si>
  <si>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</si>
  <si>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</si>
  <si>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</si>
  <si>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</si>
  <si>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</si>
  <si>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</si>
  <si>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</si>
  <si>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</si>
  <si>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</si>
  <si>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</si>
  <si>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</si>
  <si>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</si>
  <si>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</si>
  <si>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</si>
  <si>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</si>
  <si>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</si>
  <si>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</si>
  <si>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</si>
  <si>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</si>
  <si>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</si>
  <si>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</si>
  <si>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</si>
  <si>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</si>
  <si>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</si>
  <si>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</si>
  <si>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</si>
  <si>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</si>
  <si>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</si>
  <si>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</si>
  <si>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</si>
  <si>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</si>
  <si>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</si>
  <si>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</si>
  <si>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</si>
  <si>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</si>
  <si>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</si>
  <si>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</si>
  <si>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</si>
  <si>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</si>
  <si>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</si>
  <si>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</si>
  <si>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</si>
  <si>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</si>
  <si>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</si>
  <si>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</si>
  <si>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</si>
  <si>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</si>
  <si>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</si>
  <si>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</si>
  <si>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</si>
  <si>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</si>
  <si>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</si>
  <si>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</si>
  <si>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</si>
  <si>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</si>
  <si>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</si>
  <si>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</si>
  <si>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</si>
  <si>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</si>
  <si>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</si>
  <si>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</si>
  <si>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</si>
  <si>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</si>
  <si>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</si>
  <si>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</si>
  <si>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</si>
  <si>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</si>
  <si>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</si>
  <si>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</si>
  <si>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</si>
  <si>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</si>
  <si>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</si>
  <si>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</si>
  <si>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</si>
  <si>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</si>
  <si>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</si>
  <si>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</si>
  <si>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</si>
  <si>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</si>
  <si>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</si>
  <si>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</si>
  <si>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</si>
  <si>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</si>
  <si>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</si>
  <si>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</si>
  <si>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</si>
  <si>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</si>
  <si>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</si>
  <si>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</si>
  <si>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</si>
  <si>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</si>
  <si>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</si>
  <si>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</si>
  <si>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</si>
  <si>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</si>
  <si>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</si>
  <si>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</si>
  <si>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</si>
  <si>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</si>
  <si>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</si>
  <si>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</si>
  <si>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</si>
  <si>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</si>
  <si>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</si>
  <si>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</si>
  <si>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</si>
  <si>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</si>
  <si>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</si>
  <si>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</si>
  <si>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</si>
  <si>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</si>
  <si>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</si>
  <si>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</si>
  <si>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</si>
  <si>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</si>
  <si>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</si>
  <si>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</si>
  <si>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</si>
  <si>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</si>
  <si>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</si>
  <si>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</si>
  <si>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</si>
  <si>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</si>
  <si>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</si>
  <si>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</si>
  <si>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</si>
  <si>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</si>
  <si>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</si>
  <si>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</si>
  <si>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</si>
  <si>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</si>
  <si>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</si>
  <si>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</si>
  <si>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</si>
  <si>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</si>
  <si>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</si>
  <si>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</si>
  <si>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</si>
  <si>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</si>
  <si>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</si>
  <si>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</si>
  <si>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</si>
  <si>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</si>
  <si>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</si>
  <si>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</si>
  <si>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</si>
  <si>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</si>
  <si>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</si>
  <si>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</si>
  <si>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</si>
  <si>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</si>
  <si>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</si>
  <si>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</si>
  <si>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</si>
  <si>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</si>
  <si>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</si>
  <si>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</si>
  <si>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</si>
  <si>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</si>
  <si>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</si>
  <si>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</si>
  <si>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</si>
  <si>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</si>
  <si>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</si>
  <si>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</si>
  <si>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</si>
  <si>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</si>
  <si>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</si>
  <si>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</si>
  <si>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</si>
  <si>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</si>
  <si>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</si>
  <si>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</si>
  <si>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</si>
  <si>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</si>
  <si>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</si>
  <si>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</si>
  <si>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</si>
  <si>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</si>
  <si>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</si>
  <si>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</si>
  <si>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</si>
  <si>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</si>
  <si>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</si>
  <si>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</si>
  <si>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</si>
  <si>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</si>
  <si>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</si>
  <si>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</si>
  <si>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</si>
  <si>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</si>
  <si>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</si>
  <si>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</si>
  <si>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</si>
  <si>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</si>
  <si>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</si>
  <si>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</si>
  <si>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</si>
  <si>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</si>
  <si>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</si>
  <si>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</si>
  <si>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</si>
  <si>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</si>
  <si>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</si>
  <si>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</si>
  <si>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</si>
  <si>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</si>
  <si>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</si>
  <si>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</si>
  <si>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</si>
  <si>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</si>
  <si>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</si>
  <si>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</si>
  <si>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</si>
  <si>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</si>
  <si>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</si>
  <si>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</si>
  <si>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</si>
  <si>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</si>
  <si>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</si>
  <si>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</si>
  <si>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</si>
  <si>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</si>
  <si>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</si>
  <si>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</si>
  <si>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</si>
  <si>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</si>
  <si>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</si>
  <si>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</si>
  <si>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</si>
  <si>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</si>
  <si>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</si>
  <si>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</si>
  <si>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</si>
  <si>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</si>
  <si>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</si>
  <si>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</si>
  <si>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</si>
  <si>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</si>
  <si>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</si>
  <si>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</si>
  <si>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</si>
  <si>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</si>
  <si>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</si>
  <si>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</si>
  <si>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</si>
  <si>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</si>
  <si>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</si>
  <si>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</si>
  <si>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</si>
  <si>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</si>
  <si>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</si>
  <si>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</si>
  <si>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</si>
  <si>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</si>
  <si>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</si>
  <si>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</si>
  <si>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</si>
  <si>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</si>
  <si>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</si>
  <si>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</si>
  <si>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</si>
  <si>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</si>
  <si>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</si>
  <si>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</si>
  <si>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</si>
  <si>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</si>
  <si>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</si>
  <si>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</si>
  <si>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</si>
  <si>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</si>
  <si>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</si>
  <si>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</si>
  <si>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</si>
  <si>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</si>
  <si>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</si>
  <si>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</si>
  <si>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</si>
  <si>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</si>
  <si>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</si>
  <si>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</si>
  <si>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</si>
  <si>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</si>
  <si>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</si>
  <si>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</si>
  <si>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</si>
  <si>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</si>
  <si>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</si>
  <si>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</si>
  <si>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</si>
  <si>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</si>
  <si>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</si>
  <si>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</si>
  <si>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</si>
  <si>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</si>
  <si>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</si>
  <si>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</si>
  <si>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</si>
  <si>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</si>
  <si>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</si>
  <si>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</si>
  <si>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</si>
  <si>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</si>
  <si>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</si>
  <si>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</si>
  <si>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</si>
  <si>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</si>
  <si>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</si>
  <si>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</si>
  <si>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</si>
  <si>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</si>
  <si>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</si>
  <si>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</si>
  <si>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</si>
  <si>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</si>
  <si>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</si>
  <si>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</si>
  <si>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</si>
  <si>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</si>
  <si>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</si>
  <si>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</si>
  <si>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</si>
  <si>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</si>
  <si>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</si>
  <si>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</si>
  <si>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</si>
  <si>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</si>
  <si>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</si>
  <si>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</si>
  <si>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</si>
  <si>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</si>
  <si>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</si>
  <si>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</si>
  <si>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</si>
  <si>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</si>
  <si>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</si>
  <si>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</si>
  <si>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</si>
  <si>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</si>
  <si>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</si>
  <si>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</si>
  <si>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</si>
  <si>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</si>
  <si>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</si>
  <si>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</si>
  <si>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</si>
  <si>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</si>
  <si>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</si>
  <si>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</si>
  <si>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</si>
  <si>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</si>
  <si>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</si>
  <si>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</si>
  <si>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</si>
  <si>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</si>
  <si>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</si>
  <si>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</si>
  <si>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</si>
  <si>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</si>
  <si>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</si>
  <si>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</si>
  <si>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</si>
  <si>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</si>
  <si>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</si>
  <si>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</si>
  <si>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</si>
  <si>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</si>
  <si>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</si>
  <si>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</si>
  <si>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</si>
  <si>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</si>
  <si>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</si>
  <si>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</si>
  <si>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</si>
  <si>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</si>
  <si>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</si>
  <si>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</si>
  <si>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</si>
  <si>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</si>
  <si>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</si>
  <si>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</si>
  <si>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</si>
  <si>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</si>
  <si>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</si>
  <si>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</si>
  <si>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</si>
  <si>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</si>
  <si>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</si>
  <si>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</si>
  <si>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</si>
  <si>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</si>
  <si>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</si>
  <si>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</si>
  <si>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</si>
  <si>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</si>
  <si>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</si>
  <si>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</si>
  <si>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</si>
  <si>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</si>
  <si>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</si>
  <si>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</si>
  <si>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</si>
  <si>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</si>
  <si>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</si>
  <si>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</si>
  <si>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</si>
  <si>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</si>
  <si>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</si>
  <si>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</si>
  <si>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</si>
  <si>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</si>
  <si>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</si>
  <si>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</si>
  <si>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</si>
  <si>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</si>
  <si>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</si>
  <si>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</si>
  <si>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</si>
  <si>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</si>
  <si>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</si>
  <si>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</si>
  <si>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</si>
  <si>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</si>
  <si>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</si>
  <si>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</si>
  <si>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</si>
  <si>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</si>
  <si>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</si>
  <si>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</si>
  <si>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</si>
  <si>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</si>
  <si>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</si>
  <si>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</si>
  <si>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</si>
  <si>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</si>
  <si>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</si>
  <si>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</si>
  <si>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</si>
  <si>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</si>
  <si>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</si>
  <si>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</si>
  <si>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</si>
  <si>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</si>
  <si>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</si>
  <si>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</si>
  <si>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</si>
  <si>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</si>
  <si>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</si>
  <si>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</si>
  <si>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</si>
  <si>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</si>
  <si>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</si>
  <si>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</si>
  <si>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</si>
  <si>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</si>
  <si>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</si>
  <si>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</si>
  <si>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</si>
  <si>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</si>
  <si>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</si>
  <si>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</si>
  <si>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</si>
  <si>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</si>
  <si>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</si>
  <si>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</si>
  <si>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</si>
  <si>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</si>
  <si>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</si>
  <si>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</si>
  <si>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</si>
  <si>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</si>
  <si>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</si>
  <si>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</si>
  <si>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</si>
  <si>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</si>
  <si>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</si>
  <si>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</si>
  <si>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</si>
  <si>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</si>
  <si>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</si>
  <si>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</si>
  <si>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</si>
  <si>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</si>
  <si>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</si>
  <si>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</si>
  <si>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</si>
  <si>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</si>
  <si>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</si>
  <si>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</si>
  <si>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</si>
  <si>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</si>
  <si>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</si>
  <si>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</si>
  <si>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</si>
  <si>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</si>
  <si>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</si>
  <si>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</si>
  <si>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</si>
  <si>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</si>
  <si>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</si>
  <si>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</si>
  <si>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</si>
  <si>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</si>
  <si>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</si>
  <si>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</si>
  <si>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</si>
  <si>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</si>
  <si>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</si>
  <si>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</si>
  <si>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</si>
  <si>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</si>
  <si>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</si>
  <si>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</si>
  <si>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</si>
  <si>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</si>
  <si>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</si>
  <si>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</si>
  <si>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</si>
  <si>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</si>
  <si>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</si>
  <si>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</si>
  <si>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</si>
  <si>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</si>
  <si>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</si>
  <si>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</si>
  <si>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</si>
  <si>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</si>
  <si>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</si>
  <si>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</si>
  <si>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</si>
  <si>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</si>
  <si>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</si>
  <si>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</si>
  <si>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</si>
  <si>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</si>
  <si>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</si>
  <si>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</si>
  <si>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</si>
  <si>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</si>
  <si>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</si>
  <si>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</si>
  <si>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</si>
  <si>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</si>
  <si>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</si>
  <si>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</si>
  <si>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</si>
  <si>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</si>
  <si>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</si>
  <si>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</si>
  <si>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</si>
  <si>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</si>
  <si>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</si>
  <si>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</si>
  <si>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</si>
  <si>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</si>
  <si>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</si>
  <si>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</si>
  <si>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</si>
  <si>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</si>
  <si>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</si>
  <si>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</si>
  <si>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</si>
  <si>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</si>
  <si>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</si>
  <si>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</si>
  <si>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</si>
  <si>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</si>
  <si>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</si>
  <si>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</si>
  <si>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</si>
  <si>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</si>
  <si>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</si>
  <si>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</si>
  <si>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</si>
  <si>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</si>
  <si>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</si>
  <si>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</si>
  <si>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</si>
  <si>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</si>
  <si>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</si>
  <si>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</si>
  <si>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</si>
  <si>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</si>
  <si>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</si>
  <si>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</si>
  <si>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</si>
  <si>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</si>
  <si>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</si>
  <si>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</si>
  <si>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</si>
  <si>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</si>
  <si>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</si>
  <si>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</si>
  <si>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</si>
  <si>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</si>
  <si>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</si>
  <si>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</si>
  <si>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</si>
  <si>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</si>
  <si>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</si>
  <si>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</si>
  <si>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</si>
  <si>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</si>
  <si>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</si>
  <si>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</si>
  <si>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</si>
  <si>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</si>
  <si>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</si>
  <si>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</si>
  <si>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</si>
  <si>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</si>
  <si>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</si>
  <si>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</si>
  <si>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</si>
  <si>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</si>
  <si>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</si>
  <si>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</si>
  <si>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</si>
  <si>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</si>
  <si>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</si>
  <si>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</si>
  <si>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</si>
  <si>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</si>
  <si>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</si>
  <si>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</si>
  <si>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</si>
  <si>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</si>
  <si>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</si>
  <si>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</si>
  <si>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</si>
  <si>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</si>
  <si>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</si>
  <si>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</si>
  <si>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</si>
  <si>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</si>
  <si>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</si>
  <si>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</si>
  <si>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</si>
  <si>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</si>
  <si>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</si>
  <si>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</si>
  <si>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</si>
  <si>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</si>
  <si>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</si>
  <si>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</si>
  <si>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</si>
  <si>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</si>
  <si>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</si>
  <si>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</si>
  <si>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</si>
  <si>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</si>
  <si>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</si>
  <si>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</si>
  <si>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</si>
  <si>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</si>
  <si>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</si>
  <si>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</si>
  <si>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</si>
  <si>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</si>
  <si>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</si>
  <si>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</si>
  <si>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</si>
  <si>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</si>
  <si>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</si>
  <si>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</si>
  <si>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</si>
  <si>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</si>
  <si>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</si>
  <si>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</si>
  <si>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</si>
  <si>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</si>
  <si>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</si>
  <si>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</si>
  <si>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</si>
  <si>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</si>
  <si>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</si>
  <si>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</si>
  <si>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</si>
  <si>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</si>
  <si>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</si>
  <si>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</si>
  <si>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</si>
  <si>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</si>
  <si>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</si>
  <si>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</si>
  <si>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</si>
  <si>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</si>
  <si>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</si>
  <si>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</si>
  <si>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</si>
  <si>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</si>
  <si>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</si>
  <si>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</si>
  <si>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</si>
  <si>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</si>
  <si>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</si>
  <si>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</si>
  <si>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</si>
  <si>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</si>
  <si>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</si>
  <si>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</si>
  <si>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</si>
  <si>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</si>
  <si>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</si>
  <si>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</si>
  <si>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</si>
  <si>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</si>
  <si>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</si>
  <si>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</si>
  <si>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</si>
  <si>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</si>
  <si>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</si>
  <si>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</si>
  <si>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</si>
  <si>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</si>
  <si>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</si>
  <si>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</si>
  <si>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</si>
  <si>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</si>
  <si>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</si>
  <si>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</si>
  <si>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</si>
  <si>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</si>
  <si>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</si>
  <si>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</si>
  <si>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</si>
  <si>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</si>
  <si>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</si>
  <si>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</si>
  <si>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</si>
  <si>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</si>
  <si>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</si>
  <si>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</si>
  <si>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</si>
  <si>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</si>
  <si>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</si>
  <si>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</si>
  <si>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</si>
  <si>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</si>
  <si>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</si>
  <si>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</si>
  <si>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</si>
  <si>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</si>
  <si>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</si>
  <si>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</si>
  <si>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</si>
  <si>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</si>
  <si>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</si>
  <si>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</si>
  <si>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</si>
  <si>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</si>
  <si>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</si>
  <si>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</si>
  <si>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</si>
  <si>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</si>
  <si>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</si>
  <si>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</si>
  <si>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</si>
  <si>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</si>
  <si>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</si>
  <si>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</si>
  <si>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</si>
  <si>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</si>
  <si>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</si>
  <si>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</si>
  <si>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</si>
  <si>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</si>
  <si>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</si>
  <si>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</si>
  <si>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</si>
  <si>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</si>
  <si>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</si>
  <si>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</si>
  <si>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</si>
  <si>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</si>
  <si>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</si>
  <si>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</si>
  <si>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</si>
  <si>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</si>
  <si>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</si>
  <si>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</si>
  <si>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</si>
  <si>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</si>
  <si>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</si>
  <si>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</si>
  <si>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</si>
  <si>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</si>
  <si>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</si>
  <si>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</si>
  <si>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</si>
  <si>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</si>
  <si>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</si>
  <si>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</si>
  <si>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</si>
  <si>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</si>
  <si>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</si>
  <si>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</si>
  <si>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</si>
  <si>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</si>
  <si>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</si>
  <si>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</si>
  <si>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</si>
  <si>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</si>
  <si>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</si>
  <si>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</si>
  <si>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</si>
  <si>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</si>
  <si>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</si>
  <si>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</si>
  <si>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</si>
  <si>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</si>
  <si>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</si>
  <si>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</si>
  <si>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</si>
  <si>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</si>
  <si>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</si>
  <si>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</si>
  <si>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</si>
  <si>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</si>
  <si>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</si>
  <si>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</si>
  <si>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</si>
  <si>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</si>
  <si>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</si>
  <si>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</si>
  <si>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</si>
  <si>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</si>
  <si>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</si>
  <si>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</si>
  <si>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</si>
  <si>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</si>
  <si>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</si>
  <si>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</si>
  <si>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</si>
  <si>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</si>
  <si>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</si>
  <si>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</si>
  <si>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</si>
  <si>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</si>
  <si>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</si>
  <si>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</si>
  <si>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</si>
  <si>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</si>
  <si>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</si>
  <si>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</si>
  <si>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</si>
  <si>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</si>
  <si>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</si>
  <si>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</si>
  <si>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</si>
  <si>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</si>
  <si>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</si>
  <si>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</si>
  <si>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</si>
  <si>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</si>
  <si>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</si>
  <si>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</si>
  <si>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</si>
  <si>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</si>
  <si>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</si>
  <si>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</si>
  <si>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</si>
  <si>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</si>
  <si>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</si>
  <si>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</si>
  <si>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</si>
  <si>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</si>
  <si>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</si>
  <si>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</si>
  <si>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</si>
  <si>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</si>
  <si>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</si>
  <si>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</si>
  <si>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</si>
  <si>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</si>
  <si>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</si>
  <si>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</si>
  <si>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</si>
  <si>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</si>
  <si>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</si>
  <si>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</si>
  <si>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</si>
  <si>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</si>
  <si>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</si>
  <si>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</si>
  <si>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</si>
  <si>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</si>
  <si>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</si>
  <si>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</si>
  <si>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</si>
  <si>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</si>
  <si>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</si>
  <si>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</si>
  <si>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</si>
  <si>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</si>
  <si>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</si>
  <si>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</si>
  <si>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</si>
  <si>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</si>
  <si>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</si>
  <si>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</si>
  <si>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</si>
  <si>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</si>
  <si>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</si>
  <si>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</si>
  <si>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</si>
  <si>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</si>
  <si>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</si>
  <si>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</si>
  <si>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</si>
  <si>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</si>
  <si>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</si>
  <si>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</si>
  <si>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</si>
  <si>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</si>
  <si>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</si>
  <si>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</si>
  <si>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</si>
  <si>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</si>
  <si>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</si>
  <si>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</si>
  <si>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</si>
  <si>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</si>
  <si>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</si>
  <si>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</si>
  <si>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</si>
  <si>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</si>
  <si>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</si>
  <si>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</si>
  <si>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</si>
  <si>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</si>
  <si>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</si>
  <si>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</si>
  <si>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</si>
  <si>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</si>
  <si>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</si>
  <si>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</si>
  <si>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</si>
  <si>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</si>
  <si>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</si>
  <si>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</si>
  <si>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</si>
  <si>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</si>
  <si>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</si>
  <si>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</si>
  <si>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</si>
  <si>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</si>
  <si>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</si>
  <si>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</si>
  <si>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</si>
  <si>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</si>
  <si>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</si>
  <si>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</si>
  <si>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</si>
  <si>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</si>
  <si>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</si>
  <si>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</si>
  <si>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</si>
  <si>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</si>
  <si>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</si>
  <si>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</si>
  <si>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</si>
  <si>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</si>
  <si>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</si>
  <si>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</si>
  <si>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</si>
  <si>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</si>
  <si>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</si>
  <si>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</si>
  <si>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</si>
  <si>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</si>
  <si>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</si>
  <si>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</si>
  <si>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</si>
  <si>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</si>
  <si>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</si>
  <si>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</si>
  <si>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</si>
  <si>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</si>
  <si>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</si>
  <si>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</si>
  <si>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</si>
  <si>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</si>
  <si>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</si>
  <si>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</si>
  <si>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</si>
  <si>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</si>
  <si>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</si>
  <si>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</si>
  <si>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</si>
  <si>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</si>
  <si>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</si>
  <si>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</si>
  <si>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</si>
  <si>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</si>
  <si>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</si>
  <si>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</si>
  <si>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</si>
  <si>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</si>
  <si>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</si>
  <si>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</si>
  <si>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</si>
  <si>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</si>
  <si>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</si>
  <si>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</si>
  <si>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</si>
  <si>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</si>
  <si>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</si>
  <si>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</si>
  <si>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</si>
  <si>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</si>
  <si>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</si>
  <si>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</si>
  <si>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</si>
  <si>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</si>
  <si>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</si>
  <si>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</si>
  <si>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</si>
  <si>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</si>
  <si>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</si>
  <si>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</si>
  <si>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</si>
  <si>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</si>
  <si>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</si>
  <si>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</si>
  <si>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</si>
  <si>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</si>
  <si>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</si>
  <si>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</si>
  <si>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</si>
  <si>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</si>
  <si>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</si>
  <si>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</si>
  <si>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</si>
  <si>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</si>
  <si>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</si>
  <si>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</si>
  <si>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</si>
  <si>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</si>
  <si>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</si>
  <si>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</si>
  <si>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</si>
  <si>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</si>
  <si>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</si>
  <si>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</si>
  <si>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</si>
  <si>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</si>
  <si>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</si>
  <si>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</si>
  <si>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</si>
  <si>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</si>
  <si>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</si>
  <si>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</si>
  <si>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</si>
  <si>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</si>
  <si>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</si>
  <si>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</si>
  <si>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</si>
  <si>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</si>
  <si>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</si>
  <si>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</si>
  <si>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</si>
  <si>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</si>
  <si>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</si>
  <si>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</si>
  <si>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</si>
  <si>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</si>
  <si>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</si>
  <si>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</si>
  <si>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</si>
  <si>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</si>
  <si>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</si>
  <si>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</si>
  <si>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</si>
  <si>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</si>
  <si>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</si>
  <si>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</si>
  <si>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</si>
  <si>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</si>
  <si>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</si>
  <si>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</si>
  <si>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</si>
  <si>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</si>
  <si>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</si>
  <si>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</si>
  <si>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</si>
  <si>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</si>
  <si>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</si>
  <si>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</si>
  <si>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</si>
  <si>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</si>
  <si>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</si>
  <si>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</si>
  <si>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</si>
  <si>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</si>
  <si>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</si>
  <si>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</si>
  <si>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</si>
  <si>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</si>
  <si>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</si>
  <si>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</si>
  <si>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</si>
  <si>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</si>
  <si>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</si>
  <si>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</si>
  <si>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</si>
  <si>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</si>
  <si>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</si>
  <si>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</si>
  <si>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</si>
  <si>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</si>
  <si>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</si>
  <si>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</si>
  <si>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</si>
  <si>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</si>
  <si>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</si>
  <si>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</si>
  <si>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</si>
  <si>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</si>
  <si>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</si>
  <si>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</si>
  <si>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</si>
  <si>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</si>
  <si>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</si>
  <si>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</si>
  <si>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</si>
  <si>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</si>
  <si>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</si>
  <si>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</si>
  <si>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</si>
  <si>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</si>
  <si>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</si>
  <si>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</si>
  <si>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</si>
  <si>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</si>
  <si>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</si>
  <si>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</si>
  <si>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</si>
  <si>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</si>
  <si>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</si>
  <si>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</si>
  <si>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</si>
  <si>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</si>
  <si>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</si>
  <si>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</si>
  <si>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</si>
  <si>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</si>
  <si>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</si>
  <si>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</si>
  <si>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</si>
  <si>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</si>
  <si>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</si>
  <si>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</si>
  <si>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</si>
  <si>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</si>
  <si>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</si>
  <si>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</si>
  <si>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</si>
  <si>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</si>
  <si>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</si>
  <si>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</si>
  <si>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</si>
  <si>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</si>
  <si>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</si>
  <si>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</si>
  <si>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</si>
  <si>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</si>
  <si>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</si>
  <si>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</si>
  <si>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</si>
  <si>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</si>
  <si>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</si>
  <si>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</si>
  <si>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</si>
  <si>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</si>
  <si>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</si>
  <si>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</si>
  <si>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</si>
  <si>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</si>
  <si>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</si>
  <si>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</si>
  <si>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</si>
  <si>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</si>
  <si>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</si>
  <si>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</si>
  <si>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</si>
  <si>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</si>
  <si>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</si>
  <si>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</si>
  <si>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</si>
  <si>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</si>
  <si>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</si>
  <si>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</si>
  <si>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</si>
  <si>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</si>
  <si>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</si>
  <si>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</si>
  <si>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</si>
  <si>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</si>
  <si>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</si>
  <si>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</si>
  <si>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</si>
  <si>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</si>
  <si>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</si>
  <si>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</si>
  <si>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</si>
  <si>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</si>
  <si>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</si>
  <si>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</si>
  <si>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</si>
  <si>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</si>
  <si>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</si>
  <si>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</si>
  <si>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</si>
  <si>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</si>
  <si>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</si>
  <si>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</si>
  <si>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</si>
  <si>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</si>
  <si>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</si>
  <si>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</si>
  <si>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</si>
  <si>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</si>
  <si>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</si>
  <si>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</si>
  <si>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</si>
  <si>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</si>
  <si>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</si>
  <si>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</si>
  <si>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</si>
  <si>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</si>
  <si>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</si>
  <si>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</si>
  <si>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</si>
  <si>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</si>
  <si>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</si>
  <si>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</si>
  <si>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</si>
  <si>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</si>
  <si>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</si>
  <si>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</si>
  <si>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</si>
  <si>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</si>
  <si>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</si>
  <si>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</si>
  <si>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</si>
  <si>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</si>
  <si>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</si>
  <si>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</si>
  <si>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</si>
  <si>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</si>
  <si>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</si>
  <si>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</si>
  <si>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</si>
  <si>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</si>
  <si>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</si>
  <si>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</si>
  <si>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</si>
  <si>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</si>
  <si>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</si>
  <si>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</si>
  <si>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</si>
  <si>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</si>
  <si>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</si>
  <si>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</si>
  <si>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</si>
  <si>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</si>
  <si>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</si>
  <si>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</si>
  <si>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</si>
  <si>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</si>
  <si>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</si>
  <si>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</si>
  <si>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</si>
  <si>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</si>
  <si>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</si>
  <si>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</si>
  <si>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</si>
  <si>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</si>
  <si>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</si>
  <si>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</si>
  <si>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</si>
  <si>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</si>
  <si>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</si>
  <si>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</si>
  <si>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</si>
  <si>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</si>
  <si>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</si>
  <si>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</si>
  <si>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</si>
  <si>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</si>
  <si>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</si>
  <si>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</si>
  <si>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</si>
  <si>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</si>
  <si>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</si>
  <si>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</si>
  <si>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</si>
  <si>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</si>
  <si>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</si>
  <si>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</si>
  <si>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</si>
  <si>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</si>
  <si>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</si>
  <si>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</si>
  <si>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</si>
  <si>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</si>
  <si>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</si>
  <si>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</si>
  <si>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</si>
  <si>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</si>
  <si>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</si>
  <si>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</si>
  <si>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</si>
  <si>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</si>
  <si>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</si>
  <si>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</si>
  <si>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</si>
  <si>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</si>
  <si>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</si>
  <si>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</si>
  <si>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</si>
  <si>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</si>
  <si>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</si>
  <si>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</si>
  <si>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</si>
  <si>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</si>
  <si>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</si>
  <si>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</si>
  <si>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</si>
  <si>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</si>
  <si>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</si>
  <si>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</si>
  <si>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</si>
  <si>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</si>
  <si>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</si>
  <si>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</si>
  <si>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</si>
  <si>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</si>
  <si>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</si>
  <si>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</si>
  <si>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</si>
  <si>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</si>
  <si>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</si>
  <si>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</si>
  <si>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</si>
  <si>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</si>
  <si>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</si>
  <si>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</si>
  <si>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</si>
  <si>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</si>
  <si>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</si>
  <si>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</si>
  <si>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</si>
  <si>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</si>
  <si>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</si>
  <si>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</si>
  <si>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</si>
  <si>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</si>
  <si>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</si>
  <si>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</si>
  <si>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</si>
  <si>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</si>
  <si>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</si>
  <si>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</si>
  <si>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</si>
  <si>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</si>
  <si>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</si>
  <si>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</si>
  <si>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</si>
  <si>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</si>
  <si>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</si>
  <si>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</si>
  <si>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</si>
  <si>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</si>
  <si>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</si>
  <si>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</si>
  <si>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</si>
  <si>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</si>
  <si>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</si>
  <si>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</si>
  <si>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</si>
  <si>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</si>
  <si>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</si>
  <si>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</si>
  <si>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</si>
  <si>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</si>
  <si>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</si>
  <si>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</si>
  <si>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</si>
  <si>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</si>
  <si>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</si>
  <si>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</si>
  <si>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</si>
  <si>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</si>
  <si>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</si>
  <si>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</si>
  <si>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</si>
  <si>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</si>
  <si>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</si>
  <si>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</si>
  <si>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</si>
  <si>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</si>
  <si>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</si>
  <si>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</si>
  <si>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</si>
  <si>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</si>
  <si>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</si>
  <si>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</si>
  <si>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</si>
  <si>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</si>
  <si>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</si>
  <si>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</si>
  <si>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</si>
  <si>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</si>
  <si>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</si>
  <si>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</si>
  <si>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</si>
  <si>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</si>
  <si>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</si>
  <si>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</si>
  <si>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</si>
  <si>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</si>
  <si>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</si>
  <si>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</si>
  <si>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</si>
  <si>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</si>
  <si>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</si>
  <si>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</si>
  <si>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</si>
  <si>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</si>
  <si>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</si>
  <si>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</si>
  <si>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</si>
  <si>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</si>
  <si>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</si>
  <si>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</si>
  <si>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</si>
  <si>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</si>
  <si>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</si>
  <si>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</si>
  <si>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</si>
  <si>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</si>
  <si>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</si>
  <si>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</si>
  <si>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</si>
  <si>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</si>
  <si>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</si>
  <si>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</si>
  <si>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</si>
  <si>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</si>
  <si>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</si>
  <si>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</si>
  <si>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</si>
  <si>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</si>
  <si>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</si>
  <si>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</si>
  <si>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</si>
  <si>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</si>
  <si>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</si>
  <si>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</si>
  <si>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</si>
  <si>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</si>
  <si>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</si>
  <si>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</si>
  <si>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</si>
  <si>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</si>
  <si>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</si>
  <si>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</si>
  <si>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</si>
  <si>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</si>
  <si>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</si>
  <si>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</si>
  <si>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</si>
  <si>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</si>
  <si>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</si>
  <si>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</si>
  <si>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</si>
  <si>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</si>
  <si>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</si>
  <si>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</si>
  <si>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</si>
  <si>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</si>
  <si>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</si>
  <si>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</si>
  <si>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</si>
  <si>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</si>
  <si>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</si>
  <si>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</si>
  <si>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</si>
  <si>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</si>
  <si>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</si>
  <si>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</si>
  <si>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</si>
  <si>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</si>
  <si>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</si>
  <si>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</si>
  <si>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</si>
  <si>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</si>
  <si>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</si>
  <si>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</si>
  <si>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</si>
  <si>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</si>
  <si>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</si>
  <si>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</si>
  <si>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</si>
  <si>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</si>
  <si>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</si>
  <si>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</si>
  <si>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</si>
  <si>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</si>
  <si>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</si>
  <si>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</si>
  <si>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</si>
  <si>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</si>
  <si>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</si>
  <si>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</si>
  <si>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</si>
  <si>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</si>
  <si>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</si>
  <si>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</si>
  <si>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</si>
  <si>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</si>
  <si>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</si>
  <si>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</si>
  <si>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</si>
  <si>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</si>
  <si>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</si>
  <si>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</si>
  <si>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</si>
  <si>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</si>
  <si>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</si>
  <si>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</si>
  <si>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</si>
  <si>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</si>
  <si>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</si>
  <si>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</si>
  <si>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</si>
  <si>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</si>
  <si>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</si>
  <si>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</si>
  <si>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</si>
  <si>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</si>
  <si>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</si>
  <si>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</si>
  <si>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</si>
  <si>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</si>
  <si>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</si>
  <si>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</si>
  <si>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</si>
  <si>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</si>
  <si>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</si>
  <si>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</si>
  <si>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</si>
  <si>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</si>
  <si>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</si>
  <si>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</si>
  <si>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</si>
  <si>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</si>
  <si>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</si>
  <si>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</si>
  <si>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</si>
  <si>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</si>
  <si>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</si>
  <si>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</si>
  <si>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</si>
  <si>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</si>
  <si>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</si>
  <si>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</si>
  <si>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</si>
  <si>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</si>
  <si>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</si>
  <si>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</si>
  <si>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</si>
  <si>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</si>
  <si>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</si>
  <si>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</si>
  <si>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</si>
  <si>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</si>
  <si>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</si>
  <si>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</si>
  <si>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</si>
  <si>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</si>
  <si>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</si>
  <si>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</si>
  <si>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</si>
  <si>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</si>
  <si>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</si>
  <si>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</si>
  <si>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</si>
  <si>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</si>
  <si>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</si>
  <si>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</si>
  <si>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</si>
  <si>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</si>
  <si>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</si>
  <si>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</si>
  <si>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</si>
  <si>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</si>
  <si>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</si>
  <si>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</si>
  <si>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</si>
  <si>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</si>
  <si>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</si>
  <si>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</si>
  <si>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</si>
  <si>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</si>
  <si>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</si>
  <si>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</si>
  <si>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</si>
  <si>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</si>
  <si>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</si>
  <si>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</si>
  <si>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</si>
  <si>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</si>
  <si>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</si>
  <si>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</si>
  <si>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</si>
  <si>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</si>
  <si>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</si>
  <si>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</si>
  <si>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</si>
  <si>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</si>
  <si>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</si>
  <si>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</si>
  <si>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</si>
  <si>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</si>
  <si>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</si>
  <si>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</si>
  <si>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</si>
  <si>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</si>
  <si>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</si>
  <si>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</si>
  <si>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</si>
  <si>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</si>
  <si>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</si>
  <si>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</si>
  <si>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</si>
  <si>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</si>
  <si>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</si>
  <si>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</si>
  <si>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</si>
  <si>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</si>
  <si>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</si>
  <si>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</si>
  <si>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</si>
  <si>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</si>
  <si>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</si>
  <si>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</si>
  <si>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</si>
  <si>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</si>
  <si>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</si>
  <si>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</si>
  <si>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</si>
  <si>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</si>
  <si>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</si>
  <si>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</si>
  <si>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</si>
  <si>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</si>
  <si>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</si>
  <si>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</si>
  <si>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</si>
  <si>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</si>
  <si>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</si>
  <si>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</si>
  <si>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</si>
  <si>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</si>
  <si>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</si>
  <si>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</si>
  <si>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</si>
  <si>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</si>
  <si>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</si>
  <si>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</si>
  <si>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</si>
  <si>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</si>
  <si>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</si>
  <si>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</si>
  <si>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</si>
  <si>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</si>
  <si>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</si>
  <si>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</si>
  <si>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</si>
  <si>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</si>
  <si>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</si>
  <si>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</si>
  <si>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</si>
  <si>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</si>
  <si>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</si>
  <si>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</si>
  <si>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</si>
  <si>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</si>
  <si>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</si>
  <si>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</si>
  <si>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</si>
  <si>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</si>
  <si>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</si>
  <si>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</si>
  <si>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</si>
  <si>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</si>
  <si>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</si>
  <si>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</si>
  <si>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</si>
  <si>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</si>
  <si>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</si>
  <si>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</si>
  <si>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</si>
  <si>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</si>
  <si>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</si>
  <si>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</si>
  <si>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</si>
  <si>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</si>
  <si>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</si>
  <si>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</si>
  <si>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</si>
  <si>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</si>
  <si>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</si>
  <si>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</si>
  <si>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</si>
  <si>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</si>
  <si>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</si>
  <si>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</si>
  <si>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</si>
  <si>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</si>
  <si>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</si>
  <si>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</si>
  <si>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</si>
  <si>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</si>
  <si>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</si>
  <si>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</si>
  <si>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</si>
  <si>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</si>
  <si>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</si>
  <si>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</si>
  <si>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</si>
  <si>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</si>
  <si>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</si>
  <si>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</si>
  <si>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</si>
  <si>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</si>
  <si>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</si>
  <si>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</si>
  <si>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</si>
  <si>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</si>
  <si>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</si>
  <si>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</si>
  <si>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</si>
  <si>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</si>
  <si>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</si>
  <si>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</si>
  <si>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</si>
  <si>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</si>
  <si>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</si>
  <si>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</si>
  <si>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</si>
  <si>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</si>
  <si>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</si>
  <si>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</si>
  <si>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</si>
  <si>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</si>
  <si>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</si>
  <si>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</si>
  <si>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</si>
  <si>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</si>
  <si>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</si>
  <si>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</si>
  <si>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</si>
  <si>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</si>
  <si>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</si>
  <si>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</si>
  <si>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</si>
  <si>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</si>
  <si>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</si>
  <si>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</si>
  <si>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</si>
  <si>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</si>
  <si>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</si>
  <si>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</si>
  <si>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</si>
  <si>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</si>
  <si>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</si>
  <si>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</si>
  <si>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</si>
  <si>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</si>
  <si>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</si>
  <si>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</si>
  <si>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</si>
  <si>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</si>
  <si>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</si>
  <si>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</si>
  <si>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</si>
  <si>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</si>
  <si>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</si>
  <si>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</si>
  <si>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</si>
  <si>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</si>
  <si>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</si>
  <si>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</si>
  <si>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</si>
  <si>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</si>
  <si>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</si>
  <si>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</si>
  <si>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</si>
  <si>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</si>
  <si>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</si>
  <si>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</si>
  <si>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</si>
  <si>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</si>
  <si>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</si>
  <si>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</si>
  <si>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</si>
  <si>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</si>
  <si>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</si>
  <si>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</si>
  <si>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</si>
  <si>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</si>
  <si>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</si>
  <si>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</si>
  <si>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</si>
  <si>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</si>
  <si>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</si>
  <si>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</si>
  <si>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</si>
  <si>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</si>
  <si>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</si>
  <si>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</si>
  <si>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</si>
  <si>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</si>
  <si>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</si>
  <si>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</si>
  <si>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</si>
  <si>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</si>
  <si>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</si>
  <si>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</si>
  <si>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</si>
  <si>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</si>
  <si>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</si>
  <si>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</si>
  <si>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</si>
  <si>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</si>
  <si>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</si>
  <si>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</si>
  <si>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</si>
  <si>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</si>
  <si>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</si>
  <si>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</si>
  <si>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</si>
  <si>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</si>
  <si>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</si>
  <si>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</si>
  <si>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</si>
  <si>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</si>
  <si>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</si>
  <si>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</si>
  <si>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</si>
  <si>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</si>
  <si>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</si>
  <si>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</si>
  <si>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</si>
  <si>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</si>
  <si>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</si>
  <si>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</si>
  <si>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</si>
  <si>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</si>
  <si>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</si>
  <si>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</si>
  <si>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</si>
  <si>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</si>
  <si>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</si>
  <si>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</si>
  <si>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</si>
  <si>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</si>
  <si>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</si>
  <si>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</si>
  <si>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</si>
  <si>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</si>
  <si>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</si>
  <si>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</si>
  <si>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</si>
  <si>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</si>
  <si>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</si>
  <si>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</si>
  <si>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</si>
  <si>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</si>
  <si>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</si>
  <si>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</si>
  <si>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</si>
  <si>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</si>
  <si>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</si>
  <si>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</si>
  <si>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</si>
  <si>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</si>
  <si>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</si>
  <si>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</si>
  <si>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</si>
  <si>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</si>
  <si>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</si>
  <si>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</si>
  <si>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</si>
  <si>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</si>
  <si>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</si>
  <si>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</si>
  <si>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</si>
  <si>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</si>
  <si>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</si>
  <si>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</si>
  <si>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</si>
  <si>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</si>
  <si>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</si>
  <si>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</si>
  <si>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</si>
  <si>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</si>
  <si>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</si>
  <si>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</si>
  <si>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</si>
  <si>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</si>
  <si>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</si>
  <si>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</si>
  <si>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</si>
  <si>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</si>
  <si>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</si>
  <si>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</si>
  <si>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</si>
  <si>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</si>
  <si>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</si>
  <si>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</si>
  <si>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</si>
  <si>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</si>
  <si>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</si>
  <si>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</si>
  <si>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</si>
  <si>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</si>
  <si>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</si>
  <si>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</si>
  <si>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</si>
  <si>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</si>
  <si>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</si>
  <si>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</si>
  <si>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</si>
  <si>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</si>
  <si>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</si>
  <si>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</si>
  <si>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</si>
  <si>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</si>
  <si>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</si>
  <si>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</si>
  <si>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</si>
  <si>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</si>
  <si>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</si>
  <si>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</si>
  <si>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</si>
  <si>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</si>
  <si>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</si>
  <si>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</si>
  <si>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</si>
  <si>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</si>
  <si>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</si>
  <si>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</si>
  <si>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</si>
  <si>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</si>
  <si>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</si>
  <si>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</si>
  <si>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</si>
  <si>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</si>
  <si>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</si>
  <si>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</si>
  <si>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</si>
  <si>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</si>
  <si>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</si>
  <si>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</si>
  <si>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</si>
  <si>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</si>
  <si>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</si>
  <si>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</si>
  <si>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</si>
  <si>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</si>
  <si>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</si>
  <si>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</si>
  <si>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</si>
  <si>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</si>
  <si>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</si>
  <si>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</si>
  <si>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</si>
  <si>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</si>
  <si>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</si>
  <si>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</si>
  <si>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</si>
  <si>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</si>
  <si>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</si>
  <si>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</si>
  <si>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</si>
  <si>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</si>
  <si>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</si>
  <si>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</si>
  <si>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</si>
  <si>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</si>
  <si>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</si>
  <si>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</si>
  <si>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</si>
  <si>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</si>
  <si>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</si>
  <si>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</si>
  <si>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</si>
  <si>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</si>
  <si>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</si>
  <si>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</si>
  <si>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</si>
  <si>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</si>
  <si>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</si>
  <si>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</si>
  <si>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</si>
  <si>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</si>
  <si>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</si>
  <si>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</si>
  <si>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</si>
  <si>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</si>
  <si>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</si>
  <si>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</si>
  <si>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</si>
  <si>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</si>
  <si>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</si>
  <si>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</si>
  <si>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</si>
  <si>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</si>
  <si>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</si>
  <si>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</si>
  <si>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</si>
  <si>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</si>
  <si>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</si>
  <si>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</si>
  <si>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</si>
  <si>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</si>
  <si>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</si>
  <si>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</si>
  <si>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</si>
  <si>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</si>
  <si>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</si>
  <si>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</si>
  <si>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</si>
  <si>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</si>
  <si>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</si>
  <si>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</si>
  <si>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</si>
  <si>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</si>
  <si>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</si>
  <si>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</si>
  <si>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</si>
  <si>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</si>
  <si>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</si>
  <si>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</si>
  <si>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</si>
  <si>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</si>
  <si>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</si>
  <si>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</si>
  <si>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</si>
  <si>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</si>
  <si>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</si>
  <si>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</si>
  <si>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</si>
  <si>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</si>
  <si>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</si>
  <si>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</si>
  <si>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</si>
  <si>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</si>
  <si>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</si>
  <si>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</si>
  <si>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</si>
  <si>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</si>
  <si>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</si>
  <si>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</si>
  <si>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</si>
  <si>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</si>
  <si>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</si>
  <si>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</si>
  <si>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</si>
  <si>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</si>
  <si>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</si>
  <si>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</si>
  <si>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</si>
  <si>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</si>
  <si>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</si>
  <si>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</si>
  <si>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</si>
  <si>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</si>
  <si>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</si>
  <si>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</si>
  <si>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</si>
  <si>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</si>
  <si>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</si>
  <si>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</si>
  <si>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</si>
  <si>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</si>
  <si>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</si>
  <si>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</si>
  <si>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</si>
  <si>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</si>
  <si>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</si>
  <si>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</si>
  <si>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</si>
  <si>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</si>
  <si>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</si>
  <si>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</si>
  <si>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</si>
  <si>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</si>
  <si>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</si>
  <si>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</si>
  <si>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</si>
  <si>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</si>
  <si>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</si>
  <si>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</si>
  <si>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</si>
  <si>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</si>
  <si>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</si>
  <si>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</si>
  <si>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</si>
  <si>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</si>
  <si>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</si>
  <si>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</si>
  <si>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</si>
  <si>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</si>
  <si>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</si>
  <si>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</si>
  <si>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</si>
  <si>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</si>
  <si>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</si>
  <si>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</si>
  <si>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</si>
  <si>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</si>
  <si>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</si>
  <si>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</si>
  <si>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</si>
  <si>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</si>
  <si>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</si>
  <si>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</si>
  <si>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</si>
  <si>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</si>
  <si>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</si>
  <si>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</si>
  <si>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</si>
  <si>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</si>
  <si>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</si>
  <si>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</si>
  <si>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</si>
  <si>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</si>
  <si>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</si>
  <si>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</si>
  <si>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</si>
  <si>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</si>
  <si>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</si>
  <si>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</si>
  <si>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</si>
  <si>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</si>
  <si>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</si>
  <si>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</si>
  <si>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</si>
  <si>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</si>
  <si>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</si>
  <si>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</si>
  <si>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</si>
  <si>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</si>
  <si>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</si>
  <si>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</si>
  <si>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</si>
  <si>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</si>
  <si>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</si>
  <si>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</si>
  <si>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</si>
  <si>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</si>
  <si>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</si>
  <si>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</si>
  <si>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</si>
  <si>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</si>
  <si>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</si>
  <si>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</si>
  <si>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</si>
  <si>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</si>
  <si>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</si>
  <si>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</si>
  <si>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</si>
  <si>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</si>
  <si>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</si>
  <si>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</si>
  <si>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</si>
  <si>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</si>
  <si>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</si>
  <si>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</si>
  <si>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</si>
  <si>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</si>
  <si>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</si>
  <si>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</si>
  <si>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</si>
  <si>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</si>
  <si>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</si>
  <si>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</si>
  <si>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</si>
  <si>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</si>
  <si>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</si>
  <si>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</si>
  <si>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</si>
  <si>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</si>
  <si>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</si>
  <si>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</si>
  <si>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</si>
  <si>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</si>
  <si>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</si>
  <si>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</si>
  <si>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</si>
  <si>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</si>
  <si>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</si>
  <si>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</si>
  <si>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</si>
  <si>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</si>
  <si>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</si>
  <si>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</si>
  <si>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</si>
  <si>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</si>
  <si>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</si>
  <si>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</si>
  <si>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</si>
  <si>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</si>
  <si>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</si>
  <si>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</si>
  <si>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</si>
  <si>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</si>
  <si>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</si>
  <si>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</si>
  <si>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</si>
  <si>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</si>
  <si>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</si>
  <si>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</si>
  <si>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</si>
  <si>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</si>
  <si>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</si>
  <si>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</si>
  <si>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</si>
  <si>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</si>
  <si>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</si>
  <si>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</si>
  <si>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</si>
  <si>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</si>
  <si>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</si>
  <si>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</si>
  <si>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</si>
  <si>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</si>
  <si>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</si>
  <si>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</si>
  <si>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</si>
  <si>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</si>
  <si>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</si>
  <si>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</si>
  <si>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</si>
  <si>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</si>
  <si>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</si>
  <si>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</si>
  <si>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</si>
  <si>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</si>
  <si>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</si>
  <si>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</si>
  <si>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</si>
  <si>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</si>
  <si>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</si>
  <si>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</si>
  <si>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</si>
  <si>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</si>
  <si>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</si>
  <si>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</si>
  <si>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</si>
  <si>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</si>
  <si>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</si>
  <si>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</si>
  <si>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</si>
  <si>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</si>
  <si>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</si>
  <si>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</si>
  <si>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</si>
  <si>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</si>
  <si>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</si>
  <si>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</si>
  <si>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</si>
  <si>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</si>
  <si>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</si>
  <si>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</si>
  <si>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</si>
  <si>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</si>
  <si>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</si>
  <si>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</si>
  <si>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</si>
  <si>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</si>
  <si>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</si>
  <si>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</si>
  <si>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</si>
  <si>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</si>
  <si>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</si>
  <si>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</si>
  <si>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</si>
  <si>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</si>
  <si>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</si>
  <si>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</si>
  <si>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</si>
  <si>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</si>
  <si>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</si>
  <si>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</si>
  <si>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</si>
  <si>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</si>
  <si>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</si>
  <si>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</si>
  <si>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</si>
  <si>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</si>
  <si>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</si>
  <si>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</si>
  <si>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</si>
  <si>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</si>
  <si>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</si>
  <si>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</si>
  <si>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</si>
  <si>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</si>
  <si>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</si>
  <si>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</si>
  <si>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</si>
  <si>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</si>
  <si>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</si>
  <si>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</si>
  <si>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</si>
  <si>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</si>
  <si>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</si>
  <si>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</si>
  <si>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</si>
  <si>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</si>
  <si>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</si>
  <si>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</si>
  <si>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</si>
  <si>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</si>
  <si>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</si>
  <si>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</si>
  <si>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</si>
  <si>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</si>
  <si>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</si>
  <si>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</si>
  <si>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</si>
  <si>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</si>
  <si>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</si>
  <si>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</si>
  <si>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</si>
  <si>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</si>
  <si>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</si>
  <si>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</si>
  <si>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</si>
  <si>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</si>
  <si>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</si>
  <si>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</si>
  <si>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</si>
  <si>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</si>
  <si>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</si>
  <si>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</si>
  <si>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</si>
  <si>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</si>
  <si>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</si>
  <si>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</si>
  <si>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</si>
  <si>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</si>
  <si>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</si>
  <si>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</si>
  <si>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</si>
  <si>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</si>
  <si>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</si>
  <si>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</si>
  <si>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</si>
  <si>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</si>
  <si>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</si>
  <si>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</si>
  <si>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</si>
  <si>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</si>
  <si>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</si>
  <si>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</si>
  <si>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</si>
  <si>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</si>
  <si>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</si>
  <si>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</si>
  <si>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</si>
  <si>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</si>
  <si>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</si>
  <si>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</si>
  <si>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</si>
  <si>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</si>
  <si>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</si>
  <si>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</si>
  <si>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</si>
  <si>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</si>
  <si>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</si>
  <si>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</si>
  <si>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</si>
  <si>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</si>
  <si>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</si>
  <si>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</si>
  <si>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</si>
  <si>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</si>
  <si>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</si>
  <si>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</si>
  <si>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</si>
  <si>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</si>
  <si>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</si>
  <si>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</si>
  <si>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</si>
  <si>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</si>
  <si>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</si>
  <si>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</si>
  <si>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</si>
  <si>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</si>
  <si>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</si>
  <si>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</si>
  <si>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</si>
  <si>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</si>
  <si>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</si>
  <si>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</si>
  <si>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</si>
  <si>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</si>
  <si>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</si>
  <si>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</si>
  <si>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</si>
  <si>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</si>
  <si>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</si>
  <si>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</si>
  <si>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</si>
  <si>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</si>
  <si>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</si>
  <si>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</si>
  <si>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</si>
  <si>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</si>
  <si>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</si>
  <si>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</si>
  <si>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</si>
  <si>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</si>
  <si>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</si>
  <si>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</si>
  <si>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</si>
  <si>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</si>
  <si>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</si>
  <si>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</si>
  <si>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</si>
  <si>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</si>
  <si>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</si>
  <si>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</si>
  <si>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</si>
  <si>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</si>
  <si>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</si>
  <si>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</si>
  <si>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</si>
  <si>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</si>
  <si>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</si>
  <si>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</si>
  <si>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</si>
  <si>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</si>
  <si>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</si>
  <si>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</si>
  <si>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</si>
  <si>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</si>
  <si>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</si>
  <si>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</si>
  <si>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</si>
  <si>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</si>
  <si>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</si>
  <si>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</si>
  <si>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</si>
  <si>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</si>
  <si>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</si>
  <si>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</si>
  <si>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</si>
  <si>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</si>
  <si>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</si>
  <si>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</si>
  <si>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</si>
  <si>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</si>
  <si>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</si>
  <si>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</si>
  <si>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</si>
  <si>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</si>
  <si>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</si>
  <si>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</si>
  <si>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</si>
  <si>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</si>
  <si>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</si>
  <si>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</si>
  <si>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</si>
  <si>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</si>
  <si>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</si>
  <si>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</si>
  <si>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</si>
  <si>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</si>
  <si>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</si>
  <si>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</si>
  <si>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</si>
  <si>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</si>
  <si>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</si>
  <si>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</si>
  <si>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</si>
  <si>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</si>
  <si>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</si>
  <si>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</si>
  <si>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</si>
  <si>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</si>
  <si>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</si>
  <si>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</si>
  <si>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</si>
  <si>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</si>
  <si>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</si>
  <si>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</si>
  <si>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</si>
  <si>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</si>
  <si>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</si>
  <si>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</si>
  <si>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</si>
  <si>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</si>
  <si>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</si>
  <si>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</si>
  <si>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</si>
  <si>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</si>
  <si>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</si>
  <si>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</si>
  <si>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</si>
  <si>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</si>
  <si>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</si>
  <si>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</si>
  <si>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</si>
  <si>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</si>
  <si>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</si>
  <si>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</si>
  <si>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</si>
  <si>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</si>
  <si>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</si>
  <si>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</si>
  <si>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</si>
  <si>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</si>
  <si>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</si>
  <si>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</si>
  <si>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</si>
  <si>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</si>
  <si>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</si>
  <si>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</si>
  <si>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</si>
  <si>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</si>
  <si>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</si>
  <si>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</si>
  <si>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</si>
  <si>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</si>
  <si>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</si>
  <si>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</si>
  <si>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</si>
  <si>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</si>
  <si>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</si>
  <si>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</si>
  <si>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</si>
  <si>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</si>
  <si>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</si>
  <si>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</si>
  <si>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</si>
  <si>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</si>
  <si>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</si>
  <si>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</si>
  <si>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</si>
  <si>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</si>
  <si>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</si>
  <si>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</si>
  <si>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</si>
  <si>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</si>
  <si>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</si>
  <si>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</si>
  <si>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</si>
  <si>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</si>
  <si>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</si>
  <si>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</si>
  <si>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</si>
  <si>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</si>
  <si>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</si>
  <si>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</si>
  <si>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</si>
  <si>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</si>
  <si>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</si>
  <si>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</si>
  <si>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</si>
  <si>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</si>
  <si>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</si>
  <si>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</si>
  <si>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</si>
  <si>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</si>
  <si>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</si>
  <si>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</si>
  <si>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</si>
  <si>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</si>
  <si>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</si>
  <si>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</si>
  <si>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</si>
  <si>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</si>
  <si>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</si>
  <si>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</si>
  <si>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</si>
  <si>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</si>
  <si>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</si>
  <si>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</si>
  <si>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</si>
  <si>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</si>
  <si>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</si>
  <si>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</si>
  <si>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</si>
  <si>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</si>
  <si>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</si>
  <si>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</si>
  <si>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</si>
  <si>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</si>
  <si>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</si>
  <si>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</si>
  <si>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</si>
  <si>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</si>
  <si>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</si>
  <si>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</si>
  <si>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</si>
  <si>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</si>
  <si>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</si>
  <si>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</si>
  <si>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</si>
  <si>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</si>
  <si>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</si>
  <si>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</si>
  <si>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</si>
  <si>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</si>
  <si>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</si>
  <si>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</si>
  <si>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</si>
  <si>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</si>
  <si>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</si>
  <si>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</si>
  <si>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</si>
  <si>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</si>
  <si>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</si>
  <si>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</si>
  <si>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</si>
  <si>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</si>
  <si>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</si>
  <si>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</si>
  <si>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</si>
  <si>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</si>
  <si>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</si>
  <si>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</si>
  <si>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</si>
  <si>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</si>
  <si>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</si>
  <si>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</si>
  <si>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</si>
  <si>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</si>
  <si>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</si>
  <si>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</si>
  <si>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</si>
  <si>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</si>
  <si>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</si>
  <si>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</si>
  <si>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</si>
  <si>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</si>
  <si>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</si>
  <si>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</si>
  <si>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</si>
  <si>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</si>
  <si>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</si>
  <si>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</si>
  <si>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</si>
  <si>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</si>
  <si>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</si>
  <si>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</si>
  <si>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</si>
  <si>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</si>
  <si>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</si>
  <si>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</si>
  <si>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</si>
  <si>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</si>
  <si>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</si>
  <si>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</si>
  <si>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</si>
  <si>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</si>
  <si>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</si>
  <si>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</si>
  <si>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</si>
  <si>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</si>
  <si>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</si>
  <si>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</si>
  <si>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</si>
  <si>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</si>
  <si>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</si>
  <si>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</si>
  <si>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</si>
  <si>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</si>
  <si>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</si>
  <si>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</si>
  <si>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</si>
  <si>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</si>
  <si>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</si>
  <si>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</si>
  <si>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</si>
  <si>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</si>
  <si>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</si>
  <si>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</si>
  <si>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</si>
  <si>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</si>
  <si>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</si>
  <si>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</si>
  <si>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</si>
  <si>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</si>
  <si>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</si>
  <si>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</si>
  <si>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</si>
  <si>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</si>
  <si>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</si>
  <si>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</si>
  <si>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</si>
  <si>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</si>
  <si>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</si>
  <si>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</si>
  <si>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</si>
  <si>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</si>
  <si>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</si>
  <si>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</si>
  <si>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</si>
  <si>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</si>
  <si>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</si>
  <si>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</si>
  <si>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</si>
  <si>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</si>
  <si>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</si>
  <si>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</si>
  <si>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</si>
  <si>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</si>
  <si>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</si>
  <si>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</si>
  <si>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</si>
  <si>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</si>
  <si>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</si>
  <si>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</si>
  <si>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</si>
  <si>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</si>
  <si>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</si>
  <si>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</si>
  <si>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</si>
  <si>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</si>
  <si>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</si>
  <si>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</si>
  <si>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</si>
  <si>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</si>
  <si>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</si>
  <si>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</si>
  <si>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</si>
  <si>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</si>
  <si>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</si>
  <si>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</si>
  <si>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</si>
  <si>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</si>
  <si>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</si>
  <si>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</si>
  <si>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</si>
  <si>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</si>
  <si>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</si>
  <si>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</si>
  <si>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</si>
  <si>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</si>
  <si>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</si>
  <si>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</si>
  <si>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</si>
  <si>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</si>
  <si>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</si>
  <si>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</si>
  <si>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</si>
  <si>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</si>
  <si>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</si>
  <si>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</si>
  <si>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</si>
  <si>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</si>
  <si>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</si>
  <si>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</si>
  <si>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</si>
  <si>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</si>
  <si>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</si>
  <si>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</si>
  <si>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</si>
  <si>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</si>
  <si>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</si>
  <si>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</si>
  <si>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</si>
  <si>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</si>
  <si>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</si>
  <si>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</si>
  <si>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</si>
  <si>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</si>
  <si>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</si>
  <si>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</si>
  <si>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</si>
  <si>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</si>
  <si>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</si>
  <si>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</si>
  <si>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</si>
  <si>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</si>
  <si>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</si>
  <si>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</si>
  <si>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</si>
  <si>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</si>
  <si>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</si>
  <si>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</si>
  <si>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</si>
  <si>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</si>
  <si>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</si>
  <si>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</si>
  <si>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</si>
  <si>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</si>
  <si>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</si>
  <si>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</si>
  <si>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</si>
  <si>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</si>
  <si>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</si>
  <si>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</si>
  <si>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</si>
  <si>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</si>
  <si>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</si>
  <si>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</si>
  <si>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</si>
  <si>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</si>
  <si>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</si>
  <si>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</si>
  <si>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</si>
  <si>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</si>
  <si>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</si>
  <si>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</si>
  <si>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</si>
  <si>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</si>
  <si>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</si>
  <si>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</si>
  <si>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</si>
  <si>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</si>
  <si>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</si>
  <si>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</si>
  <si>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</si>
  <si>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</si>
  <si>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</si>
  <si>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</si>
  <si>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</si>
  <si>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</si>
  <si>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</si>
  <si>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</si>
  <si>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</si>
  <si>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</si>
  <si>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</si>
  <si>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</si>
  <si>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</si>
  <si>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</si>
  <si>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</si>
  <si>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</si>
  <si>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</si>
  <si>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</si>
  <si>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</si>
  <si>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</si>
  <si>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</si>
  <si>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</si>
  <si>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</si>
  <si>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</si>
  <si>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</si>
  <si>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</si>
  <si>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</si>
  <si>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</si>
  <si>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</si>
  <si>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</si>
  <si>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</si>
  <si>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</si>
  <si>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</si>
  <si>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</si>
  <si>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</si>
  <si>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</si>
  <si>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</si>
  <si>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</si>
  <si>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</si>
  <si>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</si>
  <si>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</si>
  <si>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</si>
  <si>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</si>
  <si>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</si>
  <si>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</si>
  <si>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</si>
  <si>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</si>
  <si>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</si>
  <si>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</si>
  <si>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</si>
  <si>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</si>
  <si>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</si>
  <si>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</si>
  <si>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</si>
  <si>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</si>
  <si>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</si>
  <si>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</si>
  <si>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</si>
  <si>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</si>
  <si>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</si>
  <si>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</si>
  <si>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</si>
  <si>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</si>
  <si>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</si>
  <si>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</si>
  <si>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</si>
  <si>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</si>
  <si>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</si>
  <si>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</si>
  <si>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</si>
  <si>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</si>
  <si>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</si>
  <si>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</si>
  <si>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</si>
  <si>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</si>
  <si>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</si>
  <si>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</si>
  <si>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</si>
  <si>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</si>
  <si>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</si>
  <si>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</si>
  <si>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</si>
  <si>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</si>
  <si>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</si>
  <si>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</si>
  <si>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</si>
  <si>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</si>
  <si>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</si>
  <si>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</si>
  <si>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</si>
  <si>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</si>
  <si>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</si>
  <si>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</si>
  <si>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</si>
  <si>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</si>
  <si>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</si>
  <si>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</si>
  <si>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</si>
  <si>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</si>
  <si>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</si>
  <si>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</si>
  <si>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</si>
  <si>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</si>
  <si>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</si>
  <si>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</si>
  <si>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</si>
  <si>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</si>
  <si>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</si>
  <si>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</si>
  <si>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</si>
  <si>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</si>
  <si>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</si>
  <si>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</si>
  <si>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</si>
  <si>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</si>
  <si>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</si>
  <si>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</si>
  <si>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</si>
  <si>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</si>
  <si>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</si>
  <si>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</si>
  <si>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</si>
  <si>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</si>
  <si>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</si>
  <si>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</si>
  <si>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</si>
  <si>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</si>
  <si>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</si>
  <si>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</si>
  <si>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</si>
  <si>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</si>
  <si>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</si>
  <si>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</si>
  <si>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</si>
  <si>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</si>
  <si>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</si>
  <si>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</si>
  <si>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</si>
  <si>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</si>
  <si>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</si>
  <si>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</si>
  <si>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</si>
  <si>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</si>
  <si>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</si>
  <si>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</si>
  <si>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</si>
  <si>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</si>
  <si>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</si>
  <si>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</si>
  <si>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</si>
  <si>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</si>
  <si>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</si>
  <si>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</si>
  <si>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</si>
  <si>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</si>
  <si>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</si>
  <si>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</si>
  <si>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</si>
  <si>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</si>
  <si>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</si>
  <si>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</si>
  <si>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</si>
  <si>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</si>
  <si>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</si>
  <si>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</si>
  <si>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</si>
  <si>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</si>
  <si>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</si>
  <si>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</si>
  <si>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</si>
  <si>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</si>
  <si>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</si>
  <si>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</si>
  <si>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</si>
  <si>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</si>
  <si>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</si>
  <si>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</si>
  <si>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</si>
  <si>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</si>
  <si>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</si>
  <si>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</si>
  <si>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</si>
  <si>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</si>
  <si>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</si>
  <si>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</si>
  <si>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</si>
  <si>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</si>
  <si>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</si>
  <si>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</si>
  <si>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</si>
  <si>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</si>
  <si>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</si>
  <si>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</si>
  <si>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</si>
  <si>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</si>
  <si>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</si>
  <si>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</si>
  <si>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</si>
  <si>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</si>
  <si>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</si>
  <si>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</si>
  <si>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</si>
  <si>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</si>
  <si>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</si>
  <si>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</si>
  <si>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</si>
  <si>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</si>
  <si>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</si>
  <si>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</si>
  <si>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</si>
  <si>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</si>
  <si>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</si>
  <si>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</si>
  <si>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</si>
  <si>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</si>
  <si>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</si>
  <si>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</si>
  <si>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</si>
  <si>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</si>
  <si>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</si>
  <si>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</si>
  <si>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</si>
  <si>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</si>
  <si>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</si>
  <si>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</si>
  <si>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</si>
  <si>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</si>
  <si>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</si>
  <si>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</si>
  <si>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</si>
  <si>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</si>
  <si>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</si>
  <si>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</si>
  <si>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</si>
  <si>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</si>
  <si>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</si>
  <si>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</si>
  <si>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</si>
  <si>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</si>
  <si>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</si>
  <si>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</si>
  <si>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</si>
  <si>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</si>
  <si>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</si>
  <si>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</si>
  <si>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</si>
  <si>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</si>
  <si>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</si>
  <si>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</si>
  <si>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</si>
  <si>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</si>
  <si>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</si>
  <si>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</si>
  <si>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</si>
  <si>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</si>
  <si>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</si>
  <si>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</si>
  <si>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</si>
  <si>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</si>
  <si>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</si>
  <si>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</si>
  <si>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</si>
  <si>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</si>
  <si>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</si>
  <si>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</si>
  <si>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</si>
  <si>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</si>
  <si>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</si>
  <si>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</si>
  <si>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</si>
  <si>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</si>
  <si>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</si>
  <si>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</si>
  <si>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</si>
  <si>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</si>
  <si>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</si>
  <si>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</si>
  <si>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</si>
  <si>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</si>
  <si>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</si>
  <si>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</si>
  <si>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</si>
  <si>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</si>
  <si>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</si>
  <si>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</si>
  <si>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</si>
  <si>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</si>
  <si>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</si>
  <si>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</si>
  <si>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</si>
  <si>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</si>
  <si>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</si>
  <si>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</si>
  <si>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</si>
  <si>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</si>
  <si>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</si>
  <si>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</si>
  <si>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</si>
  <si>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</si>
  <si>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</si>
  <si>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</si>
  <si>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</si>
  <si>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</si>
  <si>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</si>
  <si>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</si>
  <si>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</si>
  <si>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</si>
  <si>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</si>
  <si>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</si>
  <si>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</si>
  <si>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</si>
  <si>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</si>
  <si>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</si>
  <si>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</si>
  <si>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</si>
  <si>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</si>
  <si>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</si>
  <si>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</si>
  <si>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</si>
  <si>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</si>
  <si>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</si>
  <si>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</si>
  <si>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</si>
  <si>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</si>
  <si>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</si>
  <si>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</si>
  <si>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</si>
  <si>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</si>
  <si>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</si>
  <si>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</si>
  <si>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</si>
  <si>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</si>
  <si>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</si>
  <si>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</si>
  <si>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</si>
  <si>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</si>
  <si>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</si>
  <si>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</si>
  <si>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</si>
  <si>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</si>
  <si>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</si>
  <si>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</si>
  <si>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</si>
  <si>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</si>
  <si>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</si>
  <si>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</si>
  <si>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</si>
  <si>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</si>
  <si>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</si>
  <si>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</si>
  <si>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</si>
  <si>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</si>
  <si>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</si>
  <si>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</si>
  <si>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</si>
  <si>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</si>
  <si>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</si>
  <si>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</si>
  <si>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</si>
  <si>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</si>
  <si>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</si>
  <si>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</si>
  <si>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</si>
  <si>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</si>
  <si>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</si>
  <si>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</si>
  <si>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</si>
  <si>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</si>
  <si>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</si>
  <si>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</si>
  <si>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</si>
  <si>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</si>
  <si>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</si>
  <si>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</si>
  <si>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</si>
  <si>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</si>
  <si>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</si>
  <si>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</si>
  <si>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</si>
  <si>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</si>
  <si>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</si>
  <si>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</si>
  <si>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</si>
  <si>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</si>
  <si>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</si>
  <si>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</si>
  <si>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</si>
  <si>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</si>
  <si>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</si>
  <si>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</si>
  <si>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</si>
  <si>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</si>
  <si>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</si>
  <si>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</si>
  <si>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</si>
  <si>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</si>
  <si>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</si>
  <si>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</si>
  <si>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</si>
  <si>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</si>
  <si>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</si>
  <si>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</si>
  <si>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</si>
  <si>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</si>
  <si>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</si>
  <si>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</si>
  <si>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</si>
  <si>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</si>
  <si>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</si>
  <si>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</si>
  <si>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</si>
  <si>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</si>
  <si>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</si>
  <si>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</si>
  <si>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</si>
  <si>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</si>
  <si>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</si>
  <si>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</si>
  <si>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</si>
  <si>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</si>
  <si>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</si>
  <si>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</si>
  <si>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</si>
  <si>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</si>
  <si>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</si>
  <si>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</si>
  <si>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</si>
  <si>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</si>
  <si>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</si>
  <si>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</si>
  <si>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</si>
  <si>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</si>
  <si>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</si>
  <si>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</si>
  <si>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</si>
  <si>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</si>
  <si>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</si>
  <si>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</si>
  <si>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</si>
  <si>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</si>
  <si>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</si>
  <si>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</si>
  <si>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</si>
  <si>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</si>
  <si>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</si>
  <si>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</si>
  <si>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</si>
  <si>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</si>
  <si>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</si>
  <si>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</si>
  <si>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</si>
  <si>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</si>
  <si>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</si>
  <si>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</si>
  <si>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</si>
  <si>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</si>
  <si>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</si>
  <si>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</si>
  <si>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</si>
  <si>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</si>
  <si>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</si>
  <si>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</si>
  <si>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</si>
  <si>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</si>
  <si>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</si>
  <si>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</si>
  <si>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</si>
  <si>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</si>
  <si>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</si>
  <si>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</si>
  <si>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</si>
  <si>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</si>
  <si>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</si>
  <si>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</si>
  <si>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</si>
  <si>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</si>
  <si>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</si>
  <si>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</si>
  <si>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</si>
  <si>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</si>
  <si>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</si>
  <si>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</si>
  <si>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</si>
  <si>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</si>
  <si>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</si>
  <si>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</si>
  <si>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</si>
  <si>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</si>
  <si>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</si>
  <si>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</si>
  <si>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</si>
  <si>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</si>
  <si>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</si>
  <si>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</si>
  <si>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</si>
  <si>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</si>
  <si>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</si>
  <si>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</si>
  <si>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</si>
  <si>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</si>
  <si>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</si>
  <si>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</si>
  <si>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</si>
  <si>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</si>
  <si>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</si>
  <si>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</si>
  <si>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</si>
  <si>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</si>
  <si>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</si>
  <si>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</si>
  <si>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</si>
  <si>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</si>
  <si>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</si>
  <si>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</si>
  <si>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</si>
  <si>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</si>
  <si>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</si>
  <si>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</si>
  <si>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</si>
  <si>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</si>
  <si>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</si>
  <si>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</si>
  <si>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</si>
  <si>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</si>
  <si>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</si>
  <si>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</si>
  <si>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</si>
  <si>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</si>
  <si>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</si>
  <si>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</si>
  <si>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</si>
  <si>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</si>
  <si>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</si>
  <si>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</si>
  <si>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</si>
  <si>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</si>
  <si>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</si>
  <si>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</si>
  <si>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</si>
  <si>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</si>
  <si>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</si>
  <si>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</si>
  <si>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</si>
  <si>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</si>
  <si>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</si>
  <si>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</si>
  <si>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</si>
  <si>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</si>
  <si>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</si>
  <si>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</si>
  <si>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</si>
  <si>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</si>
  <si>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</si>
  <si>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</si>
  <si>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</si>
  <si>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</si>
  <si>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</si>
  <si>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</si>
  <si>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</si>
  <si>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</si>
  <si>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</si>
  <si>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</si>
  <si>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</si>
  <si>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</si>
  <si>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</si>
  <si>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</si>
  <si>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</si>
  <si>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</si>
  <si>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</si>
  <si>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</si>
  <si>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</si>
  <si>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</si>
  <si>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</si>
  <si>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</si>
  <si>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</si>
  <si>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</si>
  <si>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</si>
  <si>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</si>
  <si>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</si>
  <si>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</si>
  <si>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</si>
  <si>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</si>
  <si>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</si>
  <si>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</si>
  <si>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</si>
  <si>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</si>
  <si>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</si>
  <si>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</si>
  <si>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</si>
  <si>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</si>
  <si>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</si>
  <si>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</si>
  <si>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</si>
  <si>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</si>
  <si>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</si>
  <si>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</si>
  <si>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</si>
  <si>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</si>
  <si>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</si>
  <si>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</si>
  <si>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</si>
  <si>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</si>
  <si>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</si>
  <si>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</si>
  <si>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</si>
  <si>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</si>
  <si>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</si>
  <si>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</si>
  <si>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</si>
  <si>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</si>
  <si>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</si>
  <si>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</si>
  <si>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</si>
  <si>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</si>
  <si>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</si>
  <si>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</si>
  <si>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</si>
  <si>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</si>
  <si>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</si>
  <si>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</si>
  <si>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</si>
  <si>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</si>
  <si>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</si>
  <si>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</si>
  <si>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</si>
  <si>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</si>
  <si>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</si>
  <si>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</si>
  <si>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</si>
  <si>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</si>
  <si>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</si>
  <si>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</si>
  <si>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</si>
  <si>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</si>
  <si>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</si>
  <si>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</si>
  <si>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</si>
  <si>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</si>
  <si>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</si>
  <si>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</si>
  <si>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</si>
  <si>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</si>
  <si>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</si>
  <si>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</si>
  <si>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</si>
  <si>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</si>
  <si>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</si>
  <si>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</si>
  <si>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</si>
  <si>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</si>
  <si>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</si>
  <si>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</si>
  <si>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</si>
  <si>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</si>
  <si>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</si>
  <si>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</si>
  <si>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</si>
  <si>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</si>
  <si>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</si>
  <si>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</si>
  <si>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</si>
  <si>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</si>
  <si>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</si>
  <si>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</si>
  <si>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</si>
  <si>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</si>
  <si>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</si>
  <si>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</si>
  <si>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</si>
  <si>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</si>
  <si>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</si>
  <si>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</si>
  <si>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</si>
  <si>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</si>
  <si>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</si>
  <si>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</si>
  <si>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</si>
  <si>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</si>
  <si>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</si>
  <si>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</si>
  <si>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</si>
  <si>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</si>
  <si>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</si>
  <si>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</si>
  <si>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</si>
  <si>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</si>
  <si>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</si>
  <si>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</si>
  <si>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</si>
  <si>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</si>
  <si>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</si>
  <si>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</si>
  <si>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</si>
  <si>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</si>
  <si>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</si>
  <si>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</si>
  <si>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</si>
  <si>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</si>
  <si>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</si>
  <si>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</si>
  <si>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</si>
  <si>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</si>
  <si>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</si>
  <si>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</si>
  <si>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</si>
  <si>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</si>
  <si>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</si>
  <si>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</si>
  <si>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</si>
  <si>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</si>
  <si>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</si>
  <si>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</si>
  <si>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</si>
  <si>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</si>
  <si>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</si>
  <si>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</si>
  <si>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</si>
  <si>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</si>
  <si>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</si>
  <si>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</si>
  <si>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</si>
  <si>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</si>
  <si>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</si>
  <si>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</si>
  <si>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</si>
  <si>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</si>
  <si>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</si>
  <si>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</si>
  <si>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</si>
  <si>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</si>
  <si>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</si>
  <si>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</si>
  <si>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</si>
  <si>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</si>
  <si>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</si>
  <si>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</si>
  <si>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</si>
  <si>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</si>
  <si>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</si>
  <si>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</si>
  <si>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</si>
  <si>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</si>
  <si>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</si>
  <si>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</si>
  <si>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</si>
  <si>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</si>
  <si>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</si>
  <si>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</si>
  <si>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</si>
  <si>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</si>
  <si>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</si>
  <si>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</si>
  <si>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</si>
  <si>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</si>
  <si>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</si>
  <si>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</si>
  <si>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</si>
  <si>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</si>
  <si>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</si>
  <si>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</si>
  <si>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</si>
  <si>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</si>
  <si>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</si>
  <si>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</si>
  <si>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</si>
  <si>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</si>
  <si>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</si>
  <si>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</si>
  <si>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</si>
  <si>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</si>
  <si>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</si>
  <si>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</si>
  <si>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</si>
  <si>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</si>
  <si>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</si>
  <si>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</si>
  <si>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</si>
  <si>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</si>
  <si>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</si>
  <si>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</si>
  <si>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</si>
  <si>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</si>
  <si>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</si>
  <si>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</si>
  <si>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</si>
  <si>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</si>
  <si>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</si>
  <si>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</si>
  <si>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</si>
  <si>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</si>
  <si>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</si>
  <si>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</si>
  <si>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</si>
  <si>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</si>
  <si>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</si>
  <si>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</si>
  <si>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</si>
  <si>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</si>
  <si>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</si>
  <si>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</si>
  <si>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</si>
  <si>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</si>
  <si>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</si>
  <si>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</si>
  <si>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</si>
  <si>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</si>
  <si>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</si>
  <si>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</si>
  <si>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</si>
  <si>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</si>
  <si>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</si>
  <si>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</si>
  <si>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</si>
  <si>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</si>
  <si>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</si>
  <si>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</si>
  <si>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</si>
  <si>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</si>
  <si>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</si>
  <si>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</si>
  <si>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</si>
  <si>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</si>
  <si>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</si>
  <si>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</si>
  <si>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</si>
  <si>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</si>
  <si>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</si>
  <si>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</si>
  <si>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</si>
  <si>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</si>
  <si>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</si>
  <si>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</si>
  <si>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</si>
  <si>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</si>
  <si>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</si>
  <si>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</si>
  <si>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</si>
  <si>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</si>
  <si>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</si>
  <si>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</si>
  <si>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</si>
  <si>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</si>
  <si>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</si>
  <si>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</si>
  <si>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</si>
  <si>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</si>
  <si>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</si>
  <si>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</si>
  <si>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</si>
  <si>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</si>
  <si>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</si>
  <si>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</si>
  <si>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</si>
  <si>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</si>
  <si>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</si>
  <si>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</si>
  <si>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</si>
  <si>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</si>
  <si>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</si>
  <si>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</si>
  <si>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</si>
  <si>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</si>
  <si>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</si>
  <si>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</si>
  <si>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</si>
  <si>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</si>
  <si>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</si>
  <si>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</si>
  <si>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</si>
  <si>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</si>
  <si>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</si>
  <si>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</si>
  <si>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</si>
  <si>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</si>
  <si>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</si>
  <si>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</si>
  <si>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</si>
  <si>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</si>
  <si>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</si>
  <si>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</si>
  <si>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</si>
  <si>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</si>
  <si>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</si>
  <si>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</si>
  <si>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</si>
  <si>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</si>
  <si>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</si>
  <si>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</si>
  <si>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</si>
  <si>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</si>
  <si>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</si>
  <si>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</si>
  <si>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</si>
  <si>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</si>
  <si>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</si>
  <si>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</si>
  <si>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</si>
  <si>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</si>
  <si>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</si>
  <si>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</si>
  <si>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</si>
  <si>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</si>
  <si>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</si>
  <si>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</si>
  <si>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</si>
  <si>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</si>
  <si>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</si>
  <si>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</si>
  <si>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</si>
  <si>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</si>
  <si>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</si>
  <si>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</si>
  <si>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</si>
  <si>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</si>
  <si>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</si>
  <si>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</si>
  <si>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</si>
  <si>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</si>
  <si>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</si>
  <si>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</si>
  <si>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</si>
  <si>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</si>
  <si>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</si>
  <si>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</si>
  <si>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</si>
  <si>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</si>
  <si>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</si>
  <si>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</si>
  <si>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</si>
  <si>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</si>
  <si>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</si>
  <si>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</si>
  <si>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</si>
  <si>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</si>
  <si>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</si>
  <si>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</si>
  <si>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</si>
  <si>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</si>
  <si>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</si>
  <si>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</si>
  <si>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</si>
  <si>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</si>
  <si>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</si>
  <si>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</si>
  <si>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</si>
  <si>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</si>
  <si>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</si>
  <si>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</si>
  <si>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</si>
  <si>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</si>
  <si>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</si>
  <si>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</si>
  <si>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</si>
  <si>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</si>
  <si>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</si>
  <si>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</si>
  <si>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</si>
  <si>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</si>
  <si>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</si>
  <si>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</si>
  <si>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</si>
  <si>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</si>
  <si>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</si>
  <si>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</si>
  <si>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</si>
  <si>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</si>
  <si>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</si>
  <si>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</si>
  <si>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</si>
  <si>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</si>
  <si>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</si>
  <si>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</si>
  <si>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</si>
  <si>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</si>
  <si>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</si>
  <si>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</si>
  <si>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</si>
  <si>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</si>
  <si>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</si>
  <si>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</si>
  <si>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</si>
  <si>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</si>
  <si>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</si>
  <si>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</si>
  <si>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</si>
  <si>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</si>
  <si>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</si>
  <si>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</si>
  <si>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</si>
  <si>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</si>
  <si>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</si>
  <si>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</si>
  <si>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</si>
  <si>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</si>
  <si>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</si>
  <si>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</si>
  <si>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</si>
  <si>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</si>
  <si>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</si>
  <si>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</si>
  <si>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</si>
  <si>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</si>
  <si>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</si>
  <si>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</si>
  <si>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</si>
  <si>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</si>
  <si>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</si>
  <si>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</si>
  <si>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</si>
  <si>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</si>
  <si>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</si>
  <si>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</si>
  <si>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</si>
  <si>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</si>
  <si>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</si>
  <si>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</si>
  <si>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</si>
  <si>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</si>
  <si>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</si>
  <si>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</si>
  <si>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</si>
  <si>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</si>
  <si>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</si>
  <si>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</si>
  <si>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</si>
  <si>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</si>
  <si>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</si>
  <si>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</si>
  <si>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</si>
  <si>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</si>
  <si>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</si>
  <si>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</si>
  <si>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</si>
  <si>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</si>
  <si>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</si>
  <si>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</si>
  <si>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</si>
  <si>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</si>
  <si>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</si>
  <si>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</si>
  <si>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</si>
  <si>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</si>
  <si>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</si>
  <si>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</si>
  <si>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</si>
  <si>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</si>
  <si>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</si>
  <si>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</si>
  <si>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</si>
  <si>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</si>
  <si>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</si>
  <si>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</si>
  <si>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</si>
  <si>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</si>
  <si>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</si>
  <si>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</si>
  <si>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</si>
  <si>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</si>
  <si>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</si>
  <si>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</si>
  <si>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</si>
  <si>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</si>
  <si>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</si>
  <si>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</si>
  <si>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</si>
  <si>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</si>
  <si>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</si>
  <si>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</si>
  <si>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</si>
  <si>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</si>
  <si>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</si>
  <si>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</si>
  <si>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</si>
  <si>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</si>
  <si>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</si>
  <si>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</si>
  <si>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</si>
  <si>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</si>
  <si>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</si>
  <si>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</si>
  <si>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</si>
  <si>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</si>
  <si>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</si>
  <si>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</si>
  <si>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</si>
  <si>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</si>
  <si>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</si>
  <si>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</si>
  <si>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</si>
  <si>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</si>
  <si>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</si>
  <si>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</si>
  <si>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</si>
  <si>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</si>
  <si>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</si>
  <si>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</si>
  <si>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</si>
  <si>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</si>
  <si>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</si>
  <si>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</si>
  <si>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</si>
  <si>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</si>
  <si>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</si>
  <si>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</si>
  <si>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</si>
  <si>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</si>
  <si>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</si>
  <si>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</si>
  <si>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</si>
  <si>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</si>
  <si>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</si>
  <si>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</si>
  <si>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</si>
  <si>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</si>
  <si>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</si>
  <si>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</si>
  <si>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</si>
  <si>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</si>
  <si>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</si>
  <si>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</si>
  <si>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</si>
  <si>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</si>
  <si>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</si>
  <si>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</si>
  <si>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</si>
  <si>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</si>
  <si>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</si>
  <si>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</si>
  <si>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</si>
  <si>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</si>
  <si>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</si>
  <si>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</si>
  <si>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</si>
  <si>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</si>
  <si>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</si>
  <si>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</si>
  <si>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</si>
  <si>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</si>
  <si>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</si>
  <si>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</si>
  <si>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</si>
  <si>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</si>
  <si>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</si>
  <si>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</si>
  <si>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</si>
  <si>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</si>
  <si>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</si>
  <si>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</si>
  <si>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</si>
  <si>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</si>
  <si>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</si>
  <si>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</si>
  <si>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</si>
  <si>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</si>
  <si>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</si>
  <si>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</si>
  <si>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</si>
  <si>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</si>
  <si>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</si>
  <si>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</si>
  <si>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</si>
  <si>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</si>
  <si>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</si>
  <si>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</si>
  <si>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</si>
  <si>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</si>
  <si>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</si>
  <si>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</si>
  <si>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</si>
  <si>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</si>
  <si>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</si>
  <si>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</si>
  <si>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</si>
  <si>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</si>
  <si>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</si>
  <si>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</si>
  <si>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</si>
  <si>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</si>
  <si>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</si>
  <si>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</si>
  <si>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</si>
  <si>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</si>
  <si>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</si>
  <si>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</si>
  <si>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</si>
  <si>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</si>
  <si>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</si>
  <si>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</si>
  <si>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</si>
  <si>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</si>
  <si>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</si>
  <si>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</si>
  <si>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</si>
  <si>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</si>
  <si>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</si>
  <si>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</si>
  <si>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</si>
  <si>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</si>
  <si>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</si>
  <si>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</si>
  <si>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</si>
  <si>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</si>
  <si>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</si>
  <si>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</si>
  <si>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</si>
  <si>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</si>
  <si>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</si>
  <si>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</si>
  <si>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</si>
  <si>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</si>
  <si>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</si>
  <si>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</si>
  <si>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</si>
  <si>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</si>
  <si>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</si>
  <si>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</si>
  <si>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</si>
  <si>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</si>
  <si>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</si>
  <si>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</si>
  <si>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</si>
  <si>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</si>
  <si>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</si>
  <si>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</si>
  <si>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</si>
  <si>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</si>
  <si>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</si>
  <si>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</si>
  <si>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</si>
  <si>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</si>
  <si>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</si>
  <si>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</si>
  <si>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</si>
  <si>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</si>
  <si>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</si>
  <si>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</si>
  <si>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</si>
  <si>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</si>
  <si>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</si>
  <si>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</si>
  <si>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</si>
  <si>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</si>
  <si>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</si>
  <si>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</si>
  <si>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</si>
  <si>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</si>
  <si>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</si>
  <si>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</si>
  <si>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</si>
  <si>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</si>
  <si>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</si>
  <si>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</si>
  <si>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</si>
  <si>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</si>
  <si>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</si>
  <si>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</si>
  <si>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</si>
  <si>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</si>
  <si>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</si>
  <si>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</si>
  <si>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</si>
  <si>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</si>
  <si>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</si>
  <si>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</si>
  <si>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</si>
  <si>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</si>
  <si>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</si>
  <si>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</si>
  <si>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</si>
  <si>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</si>
  <si>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</si>
  <si>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</si>
  <si>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</si>
  <si>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</si>
  <si>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</si>
  <si>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</si>
  <si>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</si>
  <si>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</si>
  <si>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</si>
  <si>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</si>
  <si>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</si>
  <si>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</si>
  <si>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</si>
  <si>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</si>
  <si>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</si>
  <si>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</si>
  <si>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</si>
  <si>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</si>
  <si>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</si>
  <si>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</si>
  <si>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</si>
  <si>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</si>
  <si>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</si>
  <si>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</si>
  <si>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</si>
  <si>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</si>
  <si>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</si>
  <si>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</si>
  <si>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</si>
  <si>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</si>
  <si>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</si>
  <si>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</si>
  <si>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</si>
  <si>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</si>
  <si>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</si>
  <si>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</si>
  <si>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</si>
  <si>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</si>
  <si>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</si>
  <si>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</si>
  <si>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</si>
  <si>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</si>
  <si>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</si>
  <si>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</si>
  <si>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</si>
  <si>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</si>
  <si>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</si>
  <si>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</si>
  <si>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</si>
  <si>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</si>
  <si>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</si>
  <si>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</si>
  <si>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</si>
  <si>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</si>
  <si>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</si>
  <si>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</si>
  <si>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</si>
  <si>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</si>
  <si>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</si>
  <si>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</si>
  <si>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</si>
  <si>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</si>
  <si>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</si>
  <si>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</si>
  <si>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</si>
  <si>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</si>
  <si>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</si>
  <si>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</si>
  <si>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</si>
  <si>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</si>
  <si>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</si>
  <si>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</si>
  <si>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</si>
  <si>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</si>
  <si>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</si>
  <si>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</si>
  <si>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</si>
  <si>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</si>
  <si>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</si>
  <si>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</si>
  <si>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</si>
  <si>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</si>
  <si>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</si>
  <si>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</si>
  <si>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</si>
  <si>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</si>
  <si>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</si>
  <si>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</si>
  <si>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</si>
  <si>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</si>
  <si>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</si>
  <si>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</si>
  <si>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</si>
  <si>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</si>
  <si>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</si>
  <si>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</si>
  <si>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</si>
  <si>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</si>
  <si>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</si>
  <si>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</si>
  <si>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</si>
  <si>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</si>
  <si>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</si>
  <si>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</si>
  <si>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</si>
  <si>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</si>
  <si>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</si>
  <si>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</si>
  <si>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</si>
  <si>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</si>
  <si>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</si>
  <si>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</si>
  <si>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</si>
  <si>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</si>
  <si>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</si>
  <si>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</si>
  <si>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</si>
  <si>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</si>
  <si>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</si>
  <si>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</si>
  <si>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</si>
  <si>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</si>
  <si>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</si>
  <si>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</si>
  <si>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</si>
  <si>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</si>
  <si>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</si>
  <si>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</si>
  <si>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</si>
  <si>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</si>
  <si>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</si>
  <si>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</si>
  <si>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</si>
  <si>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</si>
  <si>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</si>
  <si>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</si>
  <si>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</si>
  <si>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</si>
  <si>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</si>
  <si>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</si>
  <si>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</si>
  <si>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</si>
  <si>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</si>
  <si>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</si>
  <si>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</si>
  <si>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</si>
  <si>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</si>
  <si>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</si>
  <si>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</si>
  <si>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</si>
  <si>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</si>
  <si>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</si>
  <si>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</si>
  <si>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</si>
  <si>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</si>
  <si>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</si>
  <si>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</si>
  <si>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</si>
  <si>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</si>
  <si>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</si>
  <si>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</si>
  <si>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</si>
  <si>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</si>
  <si>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</si>
  <si>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</si>
  <si>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</si>
  <si>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</si>
  <si>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</si>
  <si>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</si>
  <si>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</si>
  <si>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</si>
  <si>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</si>
  <si>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</si>
  <si>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</si>
  <si>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</si>
  <si>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</si>
  <si>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</si>
  <si>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</si>
  <si>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</si>
  <si>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</si>
  <si>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</si>
  <si>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</si>
  <si>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</si>
  <si>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</si>
  <si>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</si>
  <si>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</si>
  <si>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</si>
  <si>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</si>
  <si>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</si>
  <si>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</si>
  <si>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</si>
  <si>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</si>
  <si>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</si>
  <si>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</si>
  <si>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</si>
  <si>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</si>
  <si>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</si>
  <si>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</si>
  <si>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</si>
  <si>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</si>
  <si>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</si>
  <si>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</si>
  <si>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</si>
  <si>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</si>
  <si>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</si>
  <si>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</si>
  <si>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</si>
  <si>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</si>
  <si>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</si>
  <si>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</si>
  <si>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</si>
  <si>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</si>
  <si>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</si>
  <si>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</si>
  <si>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</si>
  <si>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</si>
  <si>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</si>
  <si>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</si>
  <si>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</si>
  <si>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</si>
  <si>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</si>
  <si>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</si>
  <si>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</si>
  <si>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</si>
  <si>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</si>
  <si>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</si>
  <si>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</si>
  <si>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</si>
  <si>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</si>
  <si>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</si>
  <si>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</si>
  <si>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</si>
  <si>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</si>
  <si>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</si>
  <si>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</si>
  <si>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</si>
  <si>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</si>
  <si>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</si>
  <si>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</si>
  <si>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</si>
  <si>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</si>
  <si>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</si>
  <si>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</si>
  <si>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</si>
  <si>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</si>
  <si>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</si>
  <si>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</si>
  <si>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</si>
  <si>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</si>
  <si>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</si>
  <si>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</si>
  <si>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</si>
  <si>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</si>
  <si>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</si>
  <si>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</si>
  <si>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</si>
  <si>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</si>
  <si>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</si>
  <si>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</si>
  <si>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</si>
  <si>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</si>
  <si>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</si>
  <si>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</si>
  <si>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</si>
  <si>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</si>
  <si>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</si>
  <si>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</si>
  <si>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</si>
  <si>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</si>
  <si>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</si>
  <si>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</si>
  <si>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</si>
  <si>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</si>
  <si>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</si>
  <si>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</si>
  <si>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</si>
  <si>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</si>
  <si>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</si>
  <si>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</si>
  <si>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</si>
  <si>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</si>
  <si>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</si>
  <si>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</si>
  <si>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</si>
  <si>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</si>
  <si>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</si>
  <si>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</si>
  <si>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</si>
  <si>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</si>
  <si>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</si>
  <si>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</si>
  <si>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</si>
  <si>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</si>
  <si>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</si>
  <si>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</si>
  <si>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</si>
  <si>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</si>
  <si>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</si>
  <si>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</si>
  <si>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</si>
  <si>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</si>
  <si>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</si>
  <si>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</si>
  <si>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</si>
  <si>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</si>
  <si>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</si>
  <si>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</si>
  <si>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</si>
  <si>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</si>
  <si>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</si>
  <si>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</si>
  <si>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</si>
  <si>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</si>
  <si>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</si>
  <si>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</si>
  <si>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</si>
  <si>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</si>
  <si>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</si>
  <si>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</si>
  <si>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</si>
  <si>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</si>
  <si>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</si>
  <si>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</si>
  <si>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</si>
  <si>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</si>
  <si>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</si>
  <si>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</si>
  <si>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</si>
  <si>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</si>
  <si>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</si>
  <si>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</si>
  <si>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</si>
  <si>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</si>
  <si>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</si>
  <si>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</si>
  <si>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</si>
  <si>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</si>
  <si>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</si>
  <si>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</si>
  <si>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</si>
  <si>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</si>
  <si>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</si>
  <si>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</si>
  <si>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</si>
  <si>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</si>
  <si>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</si>
  <si>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</si>
  <si>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</si>
  <si>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</si>
  <si>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</si>
  <si>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</si>
  <si>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</si>
  <si>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</si>
  <si>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</si>
  <si>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</si>
  <si>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</si>
  <si>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</si>
  <si>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</si>
  <si>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</si>
  <si>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</si>
  <si>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</si>
  <si>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</si>
  <si>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</si>
  <si>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</si>
  <si>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</si>
  <si>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</si>
  <si>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</si>
  <si>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</si>
  <si>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</si>
  <si>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</si>
  <si>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</si>
  <si>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</si>
  <si>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</si>
  <si>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</si>
  <si>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</si>
  <si>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</si>
  <si>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</si>
  <si>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</si>
  <si>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</si>
  <si>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</si>
  <si>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</si>
  <si>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</si>
  <si>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</si>
  <si>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</si>
  <si>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</si>
  <si>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</si>
  <si>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</si>
  <si>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</si>
  <si>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</si>
  <si>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</si>
  <si>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</si>
  <si>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</si>
  <si>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</si>
  <si>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</si>
  <si>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</si>
  <si>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</si>
  <si>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</si>
  <si>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</si>
  <si>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</si>
  <si>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</si>
  <si>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</si>
  <si>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</si>
  <si>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</si>
  <si>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</si>
  <si>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</si>
  <si>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</si>
  <si>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</si>
  <si>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</si>
  <si>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</si>
  <si>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</si>
  <si>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</si>
  <si>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</si>
  <si>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</si>
  <si>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</si>
  <si>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</si>
  <si>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</si>
  <si>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</si>
  <si>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</si>
  <si>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</si>
  <si>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</si>
  <si>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</si>
  <si>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</si>
  <si>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</si>
  <si>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</si>
  <si>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</si>
  <si>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</si>
  <si>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</si>
  <si>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</si>
  <si>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</si>
  <si>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</si>
  <si>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</si>
  <si>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</si>
  <si>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</si>
  <si>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</si>
  <si>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</si>
  <si>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</si>
  <si>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</si>
  <si>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</si>
  <si>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</si>
  <si>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</si>
  <si>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</si>
  <si>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</si>
  <si>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</si>
  <si>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</si>
  <si>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</si>
  <si>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</si>
  <si>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</si>
  <si>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</si>
  <si>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</si>
  <si>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</si>
  <si>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</si>
  <si>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</si>
  <si>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</si>
  <si>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</si>
  <si>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</si>
  <si>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</si>
  <si>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</si>
  <si>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</si>
  <si>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</si>
  <si>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</si>
  <si>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</si>
  <si>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</si>
  <si>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</si>
  <si>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</si>
  <si>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</si>
  <si>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</si>
  <si>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</si>
  <si>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</si>
  <si>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</si>
  <si>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</si>
  <si>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</si>
  <si>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</si>
  <si>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</si>
  <si>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</si>
  <si>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</si>
  <si>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</si>
  <si>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</si>
  <si>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</si>
  <si>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</si>
  <si>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</si>
  <si>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</si>
  <si>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</si>
  <si>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</si>
  <si>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</si>
  <si>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</si>
  <si>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</si>
  <si>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</si>
  <si>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</si>
  <si>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</si>
  <si>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</si>
  <si>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</si>
  <si>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</si>
  <si>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</si>
  <si>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</si>
  <si>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</si>
  <si>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</si>
  <si>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</si>
  <si>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</si>
  <si>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</si>
  <si>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</si>
  <si>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</si>
  <si>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</si>
  <si>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</si>
  <si>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</si>
  <si>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</si>
  <si>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</si>
  <si>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</si>
  <si>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</si>
  <si>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</si>
  <si>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</si>
  <si>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</si>
  <si>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</si>
  <si>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</si>
  <si>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</si>
  <si>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</si>
  <si>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</si>
  <si>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</si>
  <si>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</si>
  <si>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</si>
  <si>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</si>
  <si>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</si>
  <si>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</si>
  <si>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</si>
  <si>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</si>
  <si>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</si>
  <si>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</si>
  <si>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</si>
  <si>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</si>
  <si>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</si>
  <si>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</si>
  <si>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</si>
  <si>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</si>
  <si>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</si>
  <si>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</si>
  <si>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</si>
  <si>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</si>
  <si>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</si>
  <si>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</si>
  <si>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</si>
  <si>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</si>
  <si>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</si>
  <si>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</si>
  <si>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</si>
  <si>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</si>
  <si>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</si>
  <si>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</si>
  <si>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</si>
  <si>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</si>
  <si>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</si>
  <si>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</si>
  <si>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</si>
  <si>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</si>
  <si>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</si>
  <si>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</si>
  <si>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</si>
  <si>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</si>
  <si>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</si>
  <si>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</si>
  <si>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</si>
  <si>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</si>
  <si>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</si>
  <si>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</si>
  <si>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</si>
  <si>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</si>
  <si>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</si>
  <si>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</si>
  <si>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</si>
  <si>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</si>
  <si>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</si>
  <si>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</si>
  <si>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</si>
  <si>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</si>
  <si>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</si>
  <si>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</si>
  <si>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</si>
  <si>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</si>
  <si>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</si>
  <si>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</si>
  <si>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</si>
  <si>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</si>
  <si>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</si>
  <si>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</si>
  <si>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</si>
  <si>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</si>
  <si>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</si>
  <si>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</si>
  <si>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</si>
  <si>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</si>
  <si>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</si>
  <si>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</si>
  <si>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</si>
  <si>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</si>
  <si>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</si>
  <si>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</si>
  <si>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</si>
  <si>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</si>
  <si>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</si>
  <si>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</si>
  <si>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</si>
  <si>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</si>
  <si>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</si>
  <si>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</si>
  <si>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</si>
  <si>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</si>
  <si>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</si>
  <si>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</si>
  <si>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</si>
  <si>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</si>
  <si>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</si>
  <si>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</si>
  <si>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</si>
  <si>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</si>
  <si>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</si>
  <si>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</si>
  <si>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</si>
  <si>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</si>
  <si>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</si>
  <si>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</si>
  <si>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</si>
  <si>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</si>
  <si>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</si>
  <si>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</si>
  <si>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</si>
  <si>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</si>
  <si>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</si>
  <si>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</si>
  <si>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</si>
  <si>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</si>
  <si>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</si>
  <si>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</si>
  <si>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</si>
  <si>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</si>
  <si>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</si>
  <si>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</si>
  <si>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</si>
  <si>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</si>
  <si>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</si>
  <si>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</si>
  <si>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</si>
  <si>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</si>
  <si>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</si>
  <si>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</si>
  <si>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</si>
  <si>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</si>
  <si>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</si>
  <si>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</si>
  <si>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</si>
  <si>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</si>
  <si>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</si>
  <si>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</si>
  <si>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</si>
  <si>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</si>
  <si>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</si>
  <si>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</si>
  <si>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</si>
  <si>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</si>
  <si>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</si>
  <si>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</si>
  <si>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</si>
  <si>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</si>
  <si>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</si>
  <si>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</si>
  <si>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</si>
  <si>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</si>
  <si>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</si>
  <si>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</si>
  <si>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</si>
  <si>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</si>
  <si>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</si>
  <si>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</si>
  <si>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</si>
  <si>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</si>
  <si>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</si>
  <si>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</si>
  <si>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</si>
  <si>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</si>
  <si>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</si>
  <si>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</si>
  <si>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</si>
  <si>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</si>
  <si>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</si>
  <si>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</si>
  <si>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</si>
  <si>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</si>
  <si>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</si>
  <si>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</si>
  <si>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</si>
  <si>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</si>
  <si>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</si>
  <si>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</si>
  <si>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</si>
  <si>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</si>
  <si>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</si>
  <si>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</si>
  <si>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</si>
  <si>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</si>
  <si>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</si>
  <si>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</si>
  <si>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</si>
  <si>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</si>
  <si>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</si>
  <si>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</si>
  <si>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</si>
  <si>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</si>
  <si>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</si>
  <si>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</si>
  <si>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</si>
  <si>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</si>
  <si>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</si>
  <si>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</si>
  <si>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</si>
  <si>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</si>
  <si>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</si>
  <si>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</si>
  <si>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</si>
  <si>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</si>
  <si>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</si>
  <si>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</si>
  <si>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</si>
  <si>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</si>
  <si>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</si>
  <si>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</si>
  <si>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</si>
  <si>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</si>
  <si>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</si>
  <si>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</si>
  <si>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</si>
  <si>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</si>
  <si>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</si>
  <si>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</si>
  <si>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</si>
  <si>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</si>
  <si>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</si>
  <si>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</si>
  <si>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</si>
  <si>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</si>
  <si>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</si>
  <si>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</si>
  <si>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</si>
  <si>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</si>
  <si>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</si>
  <si>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</si>
  <si>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</si>
  <si>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</si>
  <si>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</si>
  <si>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</si>
  <si>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</si>
  <si>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</si>
  <si>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</si>
  <si>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</si>
  <si>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</si>
  <si>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</si>
  <si>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</si>
  <si>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</si>
  <si>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</si>
  <si>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</si>
  <si>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</si>
  <si>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</si>
  <si>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</si>
  <si>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</si>
  <si>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</si>
  <si>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</si>
  <si>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</si>
  <si>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</si>
  <si>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</si>
  <si>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</si>
  <si>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</si>
  <si>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</si>
  <si>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</si>
  <si>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</si>
  <si>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</si>
  <si>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</si>
  <si>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</si>
  <si>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</si>
  <si>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</si>
  <si>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</si>
  <si>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</si>
  <si>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</si>
  <si>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</si>
  <si>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</si>
  <si>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</si>
  <si>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</si>
  <si>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</si>
  <si>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</si>
  <si>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</si>
  <si>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</si>
  <si>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</si>
  <si>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</si>
  <si>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</si>
  <si>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</si>
  <si>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</si>
  <si>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</si>
  <si>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</si>
  <si>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</si>
  <si>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</si>
  <si>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</si>
  <si>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</si>
  <si>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</si>
  <si>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</si>
  <si>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</si>
  <si>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</si>
  <si>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</si>
  <si>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</si>
  <si>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</si>
  <si>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</si>
  <si>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</si>
  <si>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</si>
  <si>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</si>
  <si>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</si>
  <si>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</si>
  <si>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</si>
  <si>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</si>
  <si>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</si>
  <si>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</si>
  <si>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</si>
  <si>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</si>
  <si>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</si>
  <si>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</si>
  <si>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</si>
  <si>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</si>
  <si>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</si>
  <si>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</si>
  <si>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</si>
  <si>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</si>
  <si>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</si>
  <si>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</si>
  <si>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</si>
  <si>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</si>
  <si>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</si>
  <si>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</si>
  <si>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</si>
  <si>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</si>
  <si>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</si>
  <si>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</si>
  <si>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</si>
  <si>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</si>
  <si>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</si>
  <si>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</si>
  <si>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</si>
  <si>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</si>
  <si>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</si>
  <si>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</si>
  <si>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</si>
  <si>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</si>
  <si>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</si>
  <si>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</si>
  <si>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</si>
  <si>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</si>
  <si>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</si>
  <si>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</si>
  <si>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</si>
  <si>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</si>
  <si>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</si>
  <si>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</si>
  <si>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</si>
  <si>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</si>
  <si>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</si>
  <si>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</si>
  <si>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</si>
  <si>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</si>
  <si>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</si>
  <si>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</si>
  <si>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</si>
  <si>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</si>
  <si>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</si>
  <si>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</si>
  <si>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</si>
  <si>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</si>
  <si>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</si>
  <si>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</si>
  <si>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</si>
  <si>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</si>
  <si>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</si>
  <si>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</si>
  <si>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</si>
  <si>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</si>
  <si>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</si>
  <si>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</si>
  <si>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</si>
  <si>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</si>
  <si>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</si>
  <si>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</si>
  <si>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</si>
  <si>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</si>
  <si>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</si>
  <si>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</si>
  <si>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</si>
  <si>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</si>
  <si>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</si>
  <si>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</si>
  <si>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</si>
  <si>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</si>
  <si>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</si>
  <si>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</si>
  <si>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</si>
  <si>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</si>
  <si>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</si>
  <si>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</si>
  <si>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</si>
  <si>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</si>
  <si>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</si>
  <si>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</si>
  <si>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</si>
  <si>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</si>
  <si>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</si>
  <si>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</si>
  <si>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</si>
  <si>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</si>
  <si>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</si>
  <si>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</si>
  <si>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</si>
  <si>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</si>
  <si>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</si>
  <si>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</si>
  <si>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</si>
  <si>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</si>
  <si>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</si>
  <si>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</si>
  <si>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</si>
  <si>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</si>
  <si>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</si>
  <si>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</si>
  <si>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</si>
  <si>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</si>
  <si>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</si>
  <si>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</si>
  <si>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</si>
  <si>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</si>
  <si>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</si>
  <si>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</si>
  <si>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</si>
  <si>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</si>
  <si>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</si>
  <si>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</si>
  <si>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</si>
  <si>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</si>
  <si>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</si>
  <si>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</si>
  <si>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</si>
  <si>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</si>
  <si>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</si>
  <si>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</si>
  <si>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</si>
  <si>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</si>
  <si>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</si>
  <si>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</si>
  <si>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</si>
  <si>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</si>
  <si>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</si>
  <si>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</si>
  <si>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</si>
  <si>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</si>
  <si>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</si>
  <si>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</si>
  <si>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</si>
  <si>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</si>
  <si>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</si>
  <si>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</si>
  <si>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</si>
  <si>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</si>
  <si>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</si>
  <si>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</si>
  <si>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</si>
  <si>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</si>
  <si>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</si>
  <si>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</si>
  <si>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</si>
  <si>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</si>
  <si>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</si>
  <si>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</si>
  <si>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</si>
  <si>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</si>
  <si>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</si>
  <si>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</si>
  <si>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</si>
  <si>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</si>
  <si>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</si>
  <si>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</si>
  <si>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</si>
  <si>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</si>
  <si>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</si>
  <si>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</si>
  <si>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</si>
  <si>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</si>
  <si>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</si>
  <si>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</si>
  <si>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</si>
  <si>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</si>
  <si>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</si>
  <si>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</si>
  <si>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</si>
  <si>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</si>
  <si>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</si>
  <si>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</si>
  <si>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</si>
  <si>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</si>
  <si>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</si>
  <si>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</si>
  <si>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</si>
  <si>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</si>
  <si>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</si>
  <si>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</si>
  <si>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</si>
  <si>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</si>
  <si>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</si>
  <si>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</si>
  <si>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</si>
  <si>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</si>
  <si>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</si>
  <si>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</si>
  <si>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</si>
  <si>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</si>
  <si>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</si>
  <si>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</si>
  <si>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</si>
  <si>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</si>
  <si>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</si>
  <si>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</si>
  <si>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</si>
  <si>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</si>
  <si>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</si>
  <si>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</si>
  <si>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</si>
  <si>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</si>
  <si>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</si>
  <si>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</si>
  <si>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</si>
  <si>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</si>
  <si>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</si>
  <si>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</si>
  <si>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</si>
  <si>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</si>
  <si>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</si>
  <si>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</si>
  <si>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</si>
  <si>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</si>
  <si>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</si>
  <si>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</si>
  <si>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</si>
  <si>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</si>
  <si>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</si>
  <si>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</si>
  <si>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</si>
  <si>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</si>
  <si>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</si>
  <si>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</si>
  <si>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</si>
  <si>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</si>
  <si>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</si>
  <si>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</si>
  <si>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</si>
  <si>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</si>
  <si>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</si>
  <si>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</si>
  <si>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</si>
  <si>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</si>
  <si>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</si>
  <si>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</si>
  <si>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</si>
  <si>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</si>
  <si>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</si>
  <si>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</si>
  <si>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</si>
  <si>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</si>
  <si>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</si>
  <si>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</si>
  <si>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</si>
  <si>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</si>
  <si>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</si>
  <si>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</si>
  <si>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</si>
  <si>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</si>
  <si>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</si>
  <si>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</si>
  <si>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</si>
  <si>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</si>
  <si>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</si>
  <si>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</si>
  <si>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</si>
  <si>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</si>
  <si>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</si>
  <si>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</si>
  <si>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</si>
  <si>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</si>
  <si>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</si>
  <si>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</si>
  <si>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</si>
  <si>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</si>
  <si>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</si>
  <si>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</si>
  <si>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</si>
  <si>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</si>
  <si>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</si>
  <si>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</si>
  <si>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</si>
  <si>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</si>
  <si>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</si>
  <si>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</si>
  <si>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</si>
  <si>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</si>
  <si>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</si>
  <si>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</si>
  <si>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</si>
  <si>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</si>
  <si>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</si>
  <si>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</si>
  <si>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</si>
  <si>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</si>
  <si>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</si>
  <si>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</si>
  <si>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</si>
  <si>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</si>
  <si>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</si>
  <si>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</si>
  <si>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</si>
  <si>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</si>
  <si>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</si>
  <si>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</si>
  <si>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</si>
  <si>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</si>
  <si>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</si>
  <si>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</si>
  <si>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</si>
  <si>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</si>
  <si>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</si>
  <si>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</si>
  <si>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</si>
  <si>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</si>
  <si>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</si>
  <si>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</si>
  <si>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</si>
  <si>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</si>
  <si>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</si>
  <si>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</si>
  <si>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</si>
  <si>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</si>
  <si>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</si>
  <si>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</si>
  <si>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</si>
  <si>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</si>
  <si>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</si>
  <si>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</si>
  <si>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</si>
  <si>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</si>
  <si>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</si>
  <si>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</si>
  <si>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</si>
  <si>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</si>
  <si>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</si>
  <si>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</si>
  <si>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</si>
  <si>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</si>
  <si>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</si>
  <si>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</si>
  <si>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</si>
  <si>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</si>
  <si>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</si>
  <si>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</si>
  <si>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</si>
  <si>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</si>
  <si>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</si>
  <si>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</si>
  <si>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</si>
  <si>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</si>
  <si>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</si>
  <si>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</si>
  <si>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</si>
  <si>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</si>
  <si>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</si>
  <si>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</si>
  <si>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</si>
  <si>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</si>
  <si>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</si>
  <si>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</si>
  <si>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</si>
  <si>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</si>
  <si>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</si>
  <si>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</si>
  <si>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</si>
  <si>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</si>
  <si>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</si>
  <si>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</si>
  <si>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</si>
  <si>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</si>
  <si>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</si>
  <si>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</si>
  <si>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</si>
  <si>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</si>
  <si>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</si>
  <si>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</si>
  <si>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</si>
  <si>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</si>
  <si>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</si>
  <si>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</si>
  <si>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</si>
  <si>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</si>
  <si>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</si>
  <si>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</si>
  <si>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</si>
  <si>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</si>
  <si>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</si>
  <si>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</si>
  <si>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</si>
  <si>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</si>
  <si>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</si>
  <si>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</si>
  <si>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</si>
  <si>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</si>
  <si>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</si>
  <si>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</si>
  <si>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</si>
  <si>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</si>
  <si>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</si>
  <si>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</si>
  <si>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</si>
  <si>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</si>
  <si>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</si>
  <si>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</si>
  <si>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</si>
  <si>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</si>
  <si>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</si>
  <si>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</si>
  <si>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</si>
  <si>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</si>
  <si>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</si>
  <si>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</si>
  <si>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</si>
  <si>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</si>
  <si>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</si>
  <si>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</si>
  <si>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</si>
  <si>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</si>
  <si>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</si>
  <si>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</si>
  <si>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</si>
  <si>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</si>
  <si>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</si>
  <si>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</si>
  <si>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</si>
  <si>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</si>
  <si>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</si>
  <si>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</si>
  <si>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</si>
  <si>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</si>
  <si>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</si>
  <si>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</si>
  <si>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</si>
  <si>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</si>
  <si>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</si>
  <si>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</si>
  <si>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</si>
  <si>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</si>
  <si>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</si>
  <si>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</si>
  <si>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</si>
  <si>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</si>
  <si>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</si>
  <si>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</si>
  <si>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</si>
  <si>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</si>
  <si>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</si>
  <si>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</si>
  <si>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</si>
  <si>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</si>
  <si>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</si>
  <si>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</si>
  <si>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</si>
  <si>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</si>
  <si>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</si>
  <si>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</si>
  <si>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</si>
  <si>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</si>
  <si>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</si>
  <si>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</si>
  <si>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</si>
  <si>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</si>
  <si>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</si>
  <si>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</si>
  <si>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</si>
  <si>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</si>
  <si>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</si>
  <si>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</si>
  <si>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</si>
  <si>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</si>
  <si>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</si>
  <si>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</si>
  <si>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</si>
  <si>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</si>
  <si>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</si>
  <si>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</si>
  <si>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</si>
  <si>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</si>
  <si>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</si>
  <si>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</si>
  <si>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</si>
  <si>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</si>
  <si>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</si>
  <si>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</si>
  <si>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</si>
  <si>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</si>
  <si>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</si>
  <si>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</si>
  <si>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</si>
  <si>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</si>
  <si>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</si>
  <si>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</si>
  <si>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</si>
  <si>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</si>
  <si>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</si>
  <si>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</si>
  <si>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</si>
  <si>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</si>
  <si>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</si>
  <si>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</si>
  <si>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</si>
  <si>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</si>
  <si>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</si>
  <si>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</si>
  <si>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</si>
  <si>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</si>
  <si>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</si>
  <si>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</si>
  <si>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</si>
  <si>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</si>
  <si>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</si>
  <si>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</si>
  <si>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</si>
  <si>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</si>
  <si>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</si>
  <si>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</si>
  <si>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</si>
  <si>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</si>
  <si>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</si>
  <si>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</si>
  <si>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</si>
  <si>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</si>
  <si>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</si>
  <si>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</si>
  <si>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</si>
  <si>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</si>
  <si>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</si>
  <si>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</si>
  <si>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</si>
  <si>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</si>
  <si>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</si>
  <si>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</si>
  <si>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</si>
  <si>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</si>
  <si>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</si>
  <si>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</si>
  <si>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</si>
  <si>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</si>
  <si>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</si>
  <si>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</si>
  <si>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</si>
  <si>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</si>
  <si>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</si>
  <si>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</si>
  <si>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</si>
  <si>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</si>
  <si>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</si>
  <si>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</si>
  <si>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</si>
  <si>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</si>
  <si>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</si>
  <si>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</si>
  <si>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</si>
  <si>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</si>
  <si>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</si>
  <si>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</si>
  <si>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</si>
  <si>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</si>
  <si>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</si>
  <si>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</si>
  <si>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</si>
  <si>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</si>
  <si>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</si>
  <si>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</si>
  <si>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</si>
  <si>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</si>
  <si>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</si>
  <si>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</si>
  <si>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</si>
  <si>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</si>
  <si>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</si>
  <si>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</si>
  <si>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</si>
  <si>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</si>
  <si>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</si>
  <si>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</si>
  <si>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</si>
  <si>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</si>
  <si>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</si>
  <si>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</si>
  <si>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</si>
  <si>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</si>
  <si>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</si>
  <si>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</si>
  <si>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</si>
  <si>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</si>
  <si>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</si>
  <si>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</si>
  <si>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</si>
  <si>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</si>
  <si>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</si>
  <si>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</si>
  <si>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</si>
  <si>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</si>
  <si>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</si>
  <si>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</si>
  <si>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</si>
  <si>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</si>
  <si>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</si>
  <si>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</si>
  <si>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</si>
  <si>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</si>
  <si>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</si>
  <si>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</si>
  <si>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</si>
  <si>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</si>
  <si>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</si>
  <si>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</si>
  <si>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</si>
  <si>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</si>
  <si>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</si>
  <si>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</si>
  <si>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</si>
  <si>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</si>
  <si>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</si>
  <si>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</si>
  <si>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</si>
  <si>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</si>
  <si>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</si>
  <si>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</si>
  <si>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</si>
  <si>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</si>
  <si>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</si>
  <si>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</si>
  <si>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</si>
  <si>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</si>
  <si>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</si>
  <si>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</si>
  <si>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</si>
  <si>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</si>
  <si>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</si>
  <si>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</si>
  <si>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</si>
  <si>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</si>
  <si>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</si>
  <si>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</si>
  <si>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</si>
  <si>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</si>
  <si>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</si>
  <si>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</si>
  <si>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</si>
  <si>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</si>
  <si>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</si>
  <si>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</si>
  <si>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</si>
  <si>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</si>
  <si>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</si>
  <si>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</si>
  <si>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</si>
  <si>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</si>
  <si>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</si>
  <si>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</si>
  <si>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</si>
  <si>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</si>
  <si>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</si>
  <si>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</si>
  <si>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</si>
  <si>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</si>
  <si>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</si>
  <si>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</si>
  <si>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</si>
  <si>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</si>
  <si>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</si>
  <si>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</si>
  <si>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</si>
  <si>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</si>
  <si>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</si>
  <si>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</si>
  <si>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</si>
  <si>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</si>
  <si>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</si>
  <si>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</si>
  <si>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</si>
  <si>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</si>
  <si>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</si>
  <si>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</si>
  <si>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</si>
  <si>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</si>
  <si>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</si>
  <si>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</si>
  <si>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</si>
  <si>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</si>
  <si>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</si>
  <si>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</si>
  <si>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</si>
  <si>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</si>
  <si>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</si>
  <si>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</si>
  <si>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</si>
  <si>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</si>
  <si>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</si>
  <si>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</si>
  <si>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</si>
  <si>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</si>
  <si>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</si>
  <si>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</si>
  <si>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</si>
  <si>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</si>
  <si>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</si>
  <si>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</si>
  <si>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</si>
  <si>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</si>
  <si>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</si>
  <si>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</si>
  <si>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</si>
  <si>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</si>
  <si>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</si>
  <si>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</si>
  <si>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</si>
  <si>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</si>
  <si>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</si>
  <si>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</si>
  <si>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</si>
  <si>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</si>
  <si>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</si>
  <si>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</si>
  <si>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</si>
  <si>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</si>
  <si>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</si>
  <si>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</si>
  <si>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</si>
  <si>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</si>
  <si>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</si>
  <si>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</si>
  <si>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</si>
  <si>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</si>
  <si>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</si>
  <si>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</si>
  <si>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</si>
  <si>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</si>
  <si>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</si>
  <si>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</si>
  <si>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</si>
  <si>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</si>
  <si>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</si>
  <si>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</si>
  <si>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</si>
  <si>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</si>
  <si>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</si>
  <si>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</si>
  <si>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</si>
  <si>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</si>
  <si>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</si>
  <si>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</si>
  <si>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</si>
  <si>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</si>
  <si>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</si>
  <si>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</si>
  <si>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</si>
  <si>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</si>
  <si>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</si>
  <si>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</si>
  <si>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</si>
  <si>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</si>
  <si>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</si>
  <si>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</si>
  <si>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</si>
  <si>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</si>
  <si>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</si>
  <si>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</si>
  <si>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</si>
  <si>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</si>
  <si>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</si>
  <si>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</si>
  <si>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</si>
  <si>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</si>
  <si>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</si>
  <si>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</si>
  <si>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</si>
  <si>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</si>
  <si>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</si>
  <si>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</si>
  <si>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</si>
  <si>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</si>
  <si>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</si>
  <si>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</si>
  <si>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</si>
  <si>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</si>
  <si>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</si>
  <si>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</si>
  <si>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</si>
  <si>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</si>
  <si>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</si>
  <si>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</si>
  <si>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</si>
  <si>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</si>
  <si>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</si>
  <si>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</si>
  <si>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</si>
  <si>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</si>
  <si>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</si>
  <si>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</si>
  <si>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</si>
  <si>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</si>
  <si>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</si>
  <si>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</si>
  <si>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</si>
  <si>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</si>
  <si>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</si>
  <si>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</si>
  <si>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</si>
  <si>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</si>
  <si>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</si>
  <si>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</si>
  <si>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</si>
  <si>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</si>
  <si>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</si>
  <si>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</si>
  <si>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</si>
  <si>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</si>
  <si>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</si>
  <si>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</si>
  <si>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</si>
  <si>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</si>
  <si>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</si>
  <si>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</si>
  <si>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</si>
  <si>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</si>
  <si>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</si>
  <si>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</si>
  <si>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</si>
  <si>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</si>
  <si>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</si>
  <si>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</si>
  <si>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</si>
  <si>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</si>
  <si>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</si>
  <si>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</si>
  <si>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</si>
  <si>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</si>
  <si>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</si>
  <si>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</si>
  <si>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</si>
  <si>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</si>
  <si>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</si>
  <si>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</si>
  <si>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</si>
  <si>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</si>
  <si>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</si>
  <si>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</si>
  <si>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</si>
  <si>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</si>
  <si>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</si>
  <si>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</si>
  <si>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</si>
  <si>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</si>
  <si>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</si>
  <si>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</si>
  <si>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</si>
  <si>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</si>
  <si>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</si>
  <si>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</si>
  <si>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</si>
  <si>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</si>
  <si>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</si>
  <si>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</si>
  <si>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</si>
  <si>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</si>
  <si>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</si>
  <si>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</si>
  <si>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</si>
  <si>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</si>
  <si>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</si>
  <si>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</si>
  <si>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</si>
  <si>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</si>
  <si>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</si>
  <si>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</si>
  <si>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</si>
  <si>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</si>
  <si>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</si>
  <si>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</si>
  <si>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</si>
  <si>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</si>
  <si>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</si>
  <si>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</si>
  <si>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</si>
  <si>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</si>
  <si>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</si>
  <si>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</si>
  <si>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</si>
  <si>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</si>
  <si>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</si>
  <si>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</si>
  <si>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</si>
  <si>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</si>
  <si>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</si>
  <si>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</si>
  <si>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</si>
  <si>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</si>
  <si>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</si>
  <si>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</si>
  <si>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</si>
  <si>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</si>
  <si>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</si>
  <si>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</si>
  <si>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</si>
  <si>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</si>
  <si>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</si>
  <si>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</si>
  <si>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</si>
  <si>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</si>
  <si>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</si>
  <si>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</si>
  <si>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</si>
  <si>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</si>
  <si>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</si>
  <si>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</si>
  <si>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</si>
  <si>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</si>
  <si>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</si>
  <si>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</si>
  <si>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</si>
  <si>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</si>
  <si>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</si>
  <si>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</si>
  <si>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</si>
  <si>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</si>
  <si>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</si>
  <si>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</si>
  <si>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</si>
  <si>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</si>
  <si>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</si>
  <si>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</si>
  <si>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</si>
  <si>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</si>
  <si>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</si>
  <si>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</si>
  <si>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</si>
  <si>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</si>
  <si>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</si>
  <si>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</si>
  <si>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</si>
  <si>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</si>
  <si>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</si>
  <si>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</si>
  <si>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</si>
  <si>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</si>
  <si>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</si>
  <si>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</si>
  <si>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</si>
  <si>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</si>
  <si>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</si>
  <si>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</si>
  <si>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</si>
  <si>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</si>
  <si>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</si>
  <si>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</si>
  <si>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</si>
  <si>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</si>
  <si>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</si>
  <si>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</si>
  <si>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</si>
  <si>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</si>
  <si>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</si>
  <si>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</si>
  <si>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</si>
  <si>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</si>
  <si>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</si>
  <si>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</si>
  <si>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</si>
  <si>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</si>
  <si>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</si>
  <si>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</si>
  <si>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</si>
  <si>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</si>
  <si>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</si>
  <si>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</si>
  <si>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</si>
  <si>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</si>
  <si>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</si>
  <si>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</si>
  <si>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</si>
  <si>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</si>
  <si>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</si>
  <si>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</si>
  <si>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</si>
  <si>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</si>
  <si>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</si>
  <si>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</si>
  <si>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</si>
  <si>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</si>
  <si>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</si>
  <si>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</si>
  <si>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</si>
  <si>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</si>
  <si>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</si>
  <si>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</si>
  <si>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</si>
  <si>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</si>
  <si>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</si>
  <si>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</si>
  <si>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</si>
  <si>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</si>
  <si>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</si>
  <si>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</si>
  <si>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</si>
  <si>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</si>
  <si>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</si>
  <si>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</si>
  <si>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</si>
  <si>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</si>
  <si>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</si>
  <si>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</si>
  <si>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</si>
  <si>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</si>
  <si>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</si>
  <si>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</si>
  <si>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</si>
  <si>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</si>
  <si>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</si>
  <si>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</si>
  <si>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</si>
  <si>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</si>
  <si>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</si>
  <si>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</si>
  <si>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</si>
  <si>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</si>
  <si>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</si>
  <si>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</si>
  <si>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</si>
  <si>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</si>
  <si>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</si>
  <si>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</si>
  <si>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</si>
  <si>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</si>
  <si>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</si>
  <si>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</si>
  <si>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</si>
  <si>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</si>
  <si>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</si>
  <si>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</si>
  <si>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</si>
  <si>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</si>
  <si>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</si>
  <si>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</si>
  <si>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</si>
  <si>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</si>
  <si>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</si>
  <si>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</si>
  <si>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</si>
  <si>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</si>
  <si>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</si>
  <si>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</si>
  <si>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</si>
  <si>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</si>
  <si>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</si>
  <si>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</si>
  <si>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</si>
  <si>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</si>
  <si>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</si>
  <si>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</si>
  <si>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</si>
  <si>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</si>
  <si>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</si>
  <si>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</si>
  <si>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</si>
  <si>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</si>
  <si>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</si>
  <si>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</si>
  <si>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</si>
  <si>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</si>
  <si>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</si>
  <si>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</si>
  <si>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</si>
  <si>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</si>
  <si>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</si>
  <si>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</si>
  <si>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</si>
  <si>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</si>
  <si>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</si>
  <si>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</si>
  <si>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</si>
  <si>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</si>
  <si>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</si>
  <si>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</si>
  <si>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</si>
  <si>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</si>
  <si>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</si>
  <si>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</si>
  <si>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</si>
  <si>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</si>
  <si>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</si>
  <si>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</si>
  <si>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</si>
  <si>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</si>
  <si>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</si>
  <si>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</si>
  <si>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</si>
  <si>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</si>
  <si>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</si>
  <si>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</si>
  <si>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</si>
  <si>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</si>
  <si>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</si>
  <si>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</si>
  <si>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</si>
  <si>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</si>
  <si>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</si>
  <si>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</si>
  <si>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</si>
  <si>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</si>
  <si>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</si>
  <si>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</si>
  <si>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</si>
  <si>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</si>
  <si>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</si>
  <si>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</si>
  <si>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</si>
  <si>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</si>
  <si>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</si>
  <si>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</si>
  <si>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</si>
  <si>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</si>
  <si>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</si>
  <si>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</si>
  <si>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</si>
  <si>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</si>
  <si>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</si>
  <si>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</si>
  <si>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</si>
  <si>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</si>
  <si>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</si>
  <si>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</si>
  <si>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</si>
  <si>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</si>
  <si>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</si>
  <si>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</si>
  <si>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</si>
  <si>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</si>
  <si>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</si>
  <si>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</si>
  <si>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</si>
  <si>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</si>
  <si>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</si>
  <si>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</si>
  <si>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</si>
  <si>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</si>
  <si>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</si>
  <si>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</si>
  <si>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</si>
  <si>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</si>
  <si>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</si>
  <si>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</si>
  <si>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</si>
  <si>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</si>
  <si>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</si>
  <si>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</si>
  <si>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</si>
  <si>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</si>
  <si>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</si>
  <si>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</si>
  <si>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</si>
  <si>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</si>
  <si>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</si>
  <si>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</si>
  <si>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</si>
  <si>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</si>
  <si>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</si>
  <si>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</si>
  <si>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</si>
  <si>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</si>
  <si>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</si>
  <si>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</si>
  <si>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</si>
  <si>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</si>
  <si>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</si>
  <si>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</si>
  <si>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</si>
  <si>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</si>
  <si>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</si>
  <si>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</si>
  <si>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</si>
  <si>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</si>
  <si>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</si>
  <si>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</si>
  <si>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</si>
  <si>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</si>
  <si>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</si>
  <si>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</si>
  <si>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</si>
  <si>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</si>
  <si>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</si>
  <si>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</si>
  <si>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</si>
  <si>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</si>
  <si>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</si>
  <si>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</si>
  <si>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</si>
  <si>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</si>
  <si>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</si>
  <si>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</si>
  <si>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</si>
  <si>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</si>
  <si>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</si>
  <si>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</si>
  <si>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</si>
  <si>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</si>
  <si>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</si>
  <si>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</si>
  <si>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</si>
  <si>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</si>
  <si>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</si>
  <si>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</si>
  <si>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</si>
  <si>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</si>
  <si>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</si>
  <si>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</si>
  <si>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</si>
  <si>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</si>
  <si>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</si>
  <si>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</si>
  <si>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</si>
  <si>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</si>
  <si>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</si>
  <si>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</si>
  <si>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</si>
  <si>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</si>
  <si>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</si>
  <si>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</si>
  <si>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</si>
  <si>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</si>
  <si>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</si>
  <si>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</si>
  <si>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</si>
  <si>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</si>
  <si>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</si>
  <si>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</si>
  <si>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</si>
  <si>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</si>
  <si>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</si>
  <si>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</si>
  <si>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</si>
  <si>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</si>
  <si>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</si>
  <si>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</si>
  <si>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</si>
  <si>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</si>
  <si>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</si>
  <si>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</si>
  <si>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</si>
  <si>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</si>
  <si>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</si>
  <si>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</si>
  <si>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</si>
  <si>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</si>
  <si>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</si>
  <si>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</si>
  <si>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</si>
  <si>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</si>
  <si>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</si>
  <si>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</si>
  <si>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</si>
  <si>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</si>
  <si>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</si>
  <si>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</si>
  <si>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</si>
  <si>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</si>
  <si>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</si>
  <si>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</si>
  <si>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</si>
  <si>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</si>
  <si>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</si>
  <si>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</si>
  <si>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</si>
  <si>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</si>
  <si>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</si>
  <si>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</si>
  <si>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</si>
  <si>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</si>
  <si>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</si>
  <si>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</si>
  <si>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</si>
  <si>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</si>
  <si>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</si>
  <si>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</si>
  <si>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</si>
  <si>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</si>
  <si>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</si>
  <si>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</si>
  <si>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</si>
  <si>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</si>
  <si>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</si>
  <si>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</si>
  <si>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</si>
  <si>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</si>
  <si>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</si>
  <si>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</si>
  <si>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</si>
  <si>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</si>
  <si>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</si>
  <si>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</si>
  <si>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</si>
  <si>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</si>
  <si>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</si>
  <si>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</si>
  <si>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</si>
  <si>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</si>
  <si>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</si>
  <si>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</si>
  <si>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</si>
  <si>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</si>
  <si>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</si>
  <si>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</si>
  <si>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</si>
  <si>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</si>
  <si>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</si>
  <si>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</si>
  <si>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</si>
  <si>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</si>
  <si>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</si>
  <si>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</si>
  <si>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</si>
  <si>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</si>
  <si>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</si>
  <si>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</si>
  <si>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</si>
  <si>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</si>
  <si>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</si>
  <si>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</si>
  <si>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</si>
  <si>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</si>
  <si>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</si>
  <si>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</si>
  <si>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</si>
  <si>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</si>
  <si>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</si>
  <si>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</si>
  <si>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</si>
  <si>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</si>
  <si>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</si>
  <si>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</si>
  <si>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</si>
  <si>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</si>
  <si>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</si>
  <si>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</si>
  <si>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</si>
  <si>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</si>
  <si>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</si>
  <si>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</si>
  <si>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</si>
  <si>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</si>
  <si>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</si>
  <si>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</si>
  <si>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</si>
  <si>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</si>
  <si>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</si>
  <si>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</si>
  <si>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</si>
  <si>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</si>
  <si>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</si>
  <si>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</si>
  <si>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</si>
  <si>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</si>
  <si>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</si>
  <si>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</si>
  <si>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</si>
  <si>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</si>
  <si>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</si>
  <si>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</si>
  <si>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</si>
  <si>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</si>
  <si>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</si>
  <si>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</si>
  <si>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</si>
  <si>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</si>
  <si>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</si>
  <si>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</si>
  <si>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</si>
  <si>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</si>
  <si>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</si>
  <si>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</si>
  <si>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</si>
  <si>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</si>
  <si>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</si>
  <si>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</si>
  <si>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</si>
  <si>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</si>
  <si>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</si>
  <si>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</si>
  <si>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</si>
  <si>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</si>
  <si>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</si>
  <si>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</si>
  <si>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</si>
  <si>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</si>
  <si>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</si>
  <si>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</si>
  <si>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</si>
  <si>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</si>
  <si>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</si>
  <si>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</si>
  <si>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</si>
  <si>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</si>
  <si>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</si>
  <si>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</si>
  <si>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</si>
  <si>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</si>
  <si>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</si>
  <si>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</si>
  <si>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</si>
  <si>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</si>
  <si>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</si>
  <si>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</si>
  <si>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</si>
  <si>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</si>
  <si>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</si>
  <si>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</si>
  <si>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</si>
  <si>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</si>
  <si>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</si>
  <si>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</si>
  <si>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</si>
  <si>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</si>
  <si>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</si>
  <si>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</si>
  <si>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</si>
  <si>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</si>
  <si>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</si>
  <si>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</si>
  <si>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</si>
  <si>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</si>
  <si>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</si>
  <si>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</si>
  <si>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</si>
  <si>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</si>
  <si>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</si>
  <si>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</si>
  <si>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</si>
  <si>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</si>
  <si>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</si>
  <si>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</si>
  <si>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</si>
  <si>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</si>
  <si>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</si>
  <si>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</si>
  <si>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</si>
  <si>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</si>
  <si>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</si>
  <si>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</si>
  <si>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</si>
  <si>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</si>
  <si>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</si>
  <si>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</si>
  <si>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</si>
  <si>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</si>
  <si>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</si>
  <si>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</si>
  <si>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</si>
  <si>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</si>
  <si>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</si>
  <si>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</si>
  <si>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</si>
  <si>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</si>
  <si>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</si>
  <si>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</si>
  <si>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</si>
  <si>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</si>
  <si>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</si>
  <si>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</si>
  <si>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</si>
  <si>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</si>
  <si>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</si>
  <si>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</si>
  <si>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</si>
  <si>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</si>
  <si>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</si>
  <si>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</si>
  <si>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</si>
  <si>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</si>
  <si>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</si>
  <si>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</si>
  <si>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</si>
  <si>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</si>
  <si>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</si>
  <si>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</si>
  <si>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</si>
  <si>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</si>
  <si>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</si>
  <si>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</si>
  <si>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</si>
  <si>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</si>
  <si>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</si>
  <si>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</si>
  <si>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</si>
  <si>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</si>
  <si>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</si>
  <si>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</si>
  <si>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</si>
  <si>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</si>
  <si>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</si>
  <si>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</si>
  <si>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</si>
  <si>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</si>
  <si>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</si>
  <si>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</si>
  <si>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</si>
  <si>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</si>
  <si>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</si>
  <si>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</si>
  <si>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</si>
  <si>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</si>
  <si>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</si>
  <si>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</si>
  <si>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</si>
  <si>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</si>
  <si>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</si>
  <si>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</si>
  <si>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</si>
  <si>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</si>
  <si>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</si>
  <si>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</si>
  <si>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</si>
  <si>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</si>
  <si>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</si>
  <si>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</si>
  <si>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</si>
  <si>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</si>
  <si>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</si>
  <si>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</si>
  <si>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</si>
  <si>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</si>
  <si>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</si>
  <si>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</si>
  <si>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</si>
  <si>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</si>
  <si>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</si>
  <si>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</si>
  <si>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</si>
  <si>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</si>
  <si>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</si>
  <si>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</si>
  <si>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</si>
  <si>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</si>
  <si>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</si>
  <si>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</si>
  <si>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</si>
  <si>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</si>
  <si>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</si>
  <si>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</si>
  <si>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</si>
  <si>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</si>
  <si>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</si>
  <si>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</si>
  <si>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</si>
  <si>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</si>
  <si>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</si>
  <si>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</si>
  <si>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</si>
  <si>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</si>
  <si>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</si>
  <si>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</si>
  <si>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</si>
  <si>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</si>
  <si>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</si>
  <si>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</si>
  <si>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</si>
  <si>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</si>
  <si>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</si>
  <si>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</si>
  <si>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</si>
  <si>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</si>
  <si>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</si>
  <si>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</si>
  <si>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</si>
  <si>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</si>
  <si>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</si>
  <si>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</si>
  <si>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</si>
  <si>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</si>
  <si>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</si>
  <si>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</si>
  <si>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</si>
  <si>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</si>
  <si>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</si>
  <si>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</si>
  <si>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</si>
  <si>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</si>
  <si>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</si>
  <si>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</si>
  <si>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</si>
  <si>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</si>
  <si>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</si>
  <si>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</si>
  <si>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</si>
  <si>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</si>
  <si>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</si>
  <si>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</si>
  <si>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</si>
  <si>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</si>
  <si>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</si>
  <si>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</si>
  <si>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</si>
  <si>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</si>
  <si>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</si>
  <si>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</si>
  <si>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</si>
  <si>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</si>
  <si>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</si>
  <si>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</si>
  <si>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</si>
  <si>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</si>
  <si>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</si>
  <si>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</si>
  <si>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</si>
  <si>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</si>
  <si>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</si>
  <si>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</si>
  <si>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</si>
  <si>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</si>
  <si>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</si>
  <si>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</si>
  <si>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</si>
  <si>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</si>
  <si>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</si>
  <si>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</si>
  <si>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</si>
  <si>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</si>
  <si>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</si>
  <si>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</si>
  <si>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</si>
  <si>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</si>
  <si>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</si>
  <si>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</si>
  <si>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</si>
  <si>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</si>
  <si>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</si>
  <si>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</si>
  <si>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</si>
  <si>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</si>
  <si>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</si>
  <si>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</si>
  <si>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</si>
  <si>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</si>
  <si>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</si>
  <si>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</si>
  <si>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</si>
  <si>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</si>
  <si>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</si>
  <si>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</si>
  <si>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</si>
  <si>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</si>
  <si>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</si>
  <si>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</si>
  <si>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</si>
  <si>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</si>
  <si>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</si>
  <si>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</si>
  <si>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</si>
  <si>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</si>
  <si>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</si>
  <si>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</si>
  <si>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</si>
  <si>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</si>
  <si>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</si>
  <si>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</si>
  <si>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</si>
  <si>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</si>
  <si>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</si>
  <si>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</si>
  <si>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</si>
  <si>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</si>
  <si>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</si>
  <si>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</si>
  <si>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</si>
  <si>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</si>
  <si>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</si>
  <si>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</si>
  <si>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</si>
  <si>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</si>
  <si>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</si>
  <si>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</si>
  <si>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</si>
  <si>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</si>
  <si>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</si>
  <si>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</si>
  <si>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</si>
  <si>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</si>
  <si>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</si>
  <si>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</si>
  <si>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</si>
  <si>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</si>
  <si>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</si>
  <si>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</si>
  <si>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</si>
  <si>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</si>
  <si>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</si>
  <si>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</si>
  <si>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</si>
  <si>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</si>
  <si>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</si>
  <si>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</si>
  <si>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</si>
  <si>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</si>
  <si>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</si>
  <si>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</si>
  <si>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</si>
  <si>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</si>
  <si>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</si>
  <si>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</si>
  <si>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</si>
  <si>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</si>
  <si>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</si>
  <si>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</si>
  <si>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</si>
  <si>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</si>
  <si>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</si>
  <si>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</si>
  <si>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</si>
  <si>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</si>
  <si>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</si>
  <si>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</si>
  <si>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</si>
  <si>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</si>
  <si>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</si>
  <si>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</si>
  <si>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</si>
  <si>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</si>
  <si>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</si>
  <si>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</si>
  <si>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</si>
  <si>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</si>
  <si>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</si>
  <si>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</si>
  <si>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</si>
  <si>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</si>
  <si>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</si>
  <si>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</si>
  <si>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</si>
  <si>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</si>
  <si>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</si>
  <si>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</si>
  <si>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</si>
  <si>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</si>
  <si>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</si>
  <si>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</si>
  <si>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</si>
  <si>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</si>
  <si>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</si>
  <si>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</si>
  <si>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</si>
  <si>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</si>
  <si>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</si>
  <si>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</si>
  <si>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</si>
  <si>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</si>
  <si>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</si>
  <si>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</si>
  <si>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</si>
  <si>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</si>
  <si>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</si>
  <si>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</si>
  <si>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</si>
  <si>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</si>
  <si>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</si>
  <si>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</si>
  <si>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</si>
  <si>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</si>
  <si>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</si>
  <si>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</si>
  <si>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</si>
  <si>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</si>
  <si>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</si>
  <si>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</si>
  <si>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</si>
  <si>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</si>
  <si>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</si>
  <si>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</si>
  <si>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</si>
  <si>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</si>
  <si>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</si>
  <si>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</si>
  <si>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</si>
  <si>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</si>
  <si>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</si>
  <si>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</si>
  <si>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</si>
  <si>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</si>
  <si>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</si>
  <si>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</si>
  <si>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</si>
  <si>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</si>
  <si>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</si>
  <si>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</si>
  <si>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</si>
  <si>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</si>
  <si>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</si>
  <si>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</si>
  <si>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</si>
  <si>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</si>
  <si>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</si>
  <si>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</si>
  <si>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</si>
  <si>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</si>
  <si>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</si>
  <si>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</si>
  <si>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</si>
  <si>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</si>
  <si>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</si>
  <si>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</si>
  <si>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</si>
  <si>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</si>
  <si>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</si>
  <si>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</si>
  <si>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</si>
  <si>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</si>
  <si>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</si>
  <si>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</si>
  <si>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</si>
  <si>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</si>
  <si>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</si>
  <si>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</si>
  <si>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</si>
  <si>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</si>
  <si>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</si>
  <si>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</si>
  <si>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</si>
  <si>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</si>
  <si>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</si>
  <si>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</si>
  <si>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</si>
  <si>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</si>
  <si>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</si>
  <si>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</si>
  <si>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</si>
  <si>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</si>
  <si>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</si>
  <si>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</si>
  <si>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</si>
  <si>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</si>
  <si>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</si>
  <si>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</si>
  <si>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</si>
  <si>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</si>
  <si>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</si>
  <si>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</si>
  <si>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</si>
  <si>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</si>
  <si>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</si>
  <si>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</si>
  <si>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</si>
  <si>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</si>
  <si>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</si>
  <si>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</si>
  <si>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</si>
  <si>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</si>
  <si>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</si>
  <si>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</si>
  <si>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</si>
  <si>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</si>
  <si>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</si>
  <si>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</si>
  <si>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</si>
  <si>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</si>
  <si>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</si>
  <si>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</si>
  <si>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</si>
  <si>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</si>
  <si>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</si>
  <si>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</si>
  <si>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</si>
  <si>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</si>
  <si>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</si>
  <si>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</si>
  <si>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</si>
  <si>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</si>
  <si>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</si>
  <si>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</si>
  <si>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</si>
  <si>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</si>
  <si>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</si>
  <si>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</si>
  <si>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</si>
  <si>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</si>
  <si>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</si>
  <si>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</si>
  <si>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</si>
  <si>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</si>
  <si>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</si>
  <si>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</si>
  <si>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</si>
  <si>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</si>
  <si>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</si>
  <si>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</si>
  <si>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</si>
  <si>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</si>
  <si>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</si>
  <si>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</si>
  <si>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</si>
  <si>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</si>
  <si>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</si>
  <si>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</si>
  <si>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</si>
  <si>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</si>
  <si>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</si>
  <si>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</si>
  <si>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</si>
  <si>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</si>
  <si>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</si>
  <si>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</si>
  <si>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</si>
  <si>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</si>
  <si>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</si>
  <si>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</si>
  <si>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</si>
  <si>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</si>
  <si>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</si>
  <si>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</si>
  <si>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</si>
  <si>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</si>
  <si>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</si>
  <si>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</si>
  <si>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</si>
  <si>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</si>
  <si>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</si>
  <si>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</si>
  <si>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</si>
  <si>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</si>
  <si>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</si>
  <si>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</si>
  <si>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</si>
  <si>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</si>
  <si>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</si>
  <si>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</si>
  <si>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</si>
  <si>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</si>
  <si>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</si>
  <si>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</si>
  <si>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</si>
  <si>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</si>
  <si>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</si>
  <si>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</si>
  <si>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</si>
  <si>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</si>
  <si>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</si>
  <si>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</si>
  <si>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</si>
  <si>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</si>
  <si>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</si>
  <si>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</si>
  <si>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</si>
  <si>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</si>
  <si>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</si>
  <si>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</si>
  <si>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</si>
  <si>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</si>
  <si>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</si>
  <si>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</si>
  <si>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</si>
  <si>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</si>
  <si>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</si>
  <si>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</si>
  <si>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</si>
  <si>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</si>
  <si>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</si>
  <si>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</si>
  <si>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</si>
  <si>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</si>
  <si>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</si>
  <si>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</si>
  <si>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</si>
  <si>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</si>
  <si>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</si>
  <si>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</si>
  <si>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</si>
  <si>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</si>
  <si>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</si>
  <si>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</si>
  <si>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</si>
  <si>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</si>
  <si>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</si>
  <si>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</si>
  <si>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</si>
  <si>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</si>
  <si>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</si>
  <si>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</si>
  <si>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55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</si>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</sst>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299.4991836805566</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2.3929050927108619E-2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45962.447609606483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45962.447609606483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45962.447609606483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45962.447609606483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45962.447609606483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45962.447609606483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45962.447609606483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45962.447609606483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45962.447609606483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45962.447609606483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45962.447609606483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45962.447609606483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45962.447609606483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45962.447609606483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45962.447609606483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45962.447609606483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45962.447609606483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45962.447609606483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45962.447609606483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45962.447609606483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45962.447609606483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45962.447609606483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45962.447609606483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45962.447609606483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45962.447609606483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45962.447609606483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45962.447609606483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45962.447609606483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45962.447609606483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45962.447609606483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45962.447609606483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45962.447609606483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45962.447609606483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45962.447609606483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45962.447609606483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45962.447609606483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45962.447609606483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45962.447609606483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45962.447609606483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45962.447609606483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45962.447609606483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45962.447609606483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45962.447609606483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45962.447609606483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45962.447609606483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45962.447609606483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45962.447609606483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45962.447609606483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45962.447609606483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45962.447609606483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45962.447609606483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45962.447609606483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45962.447609606483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45962.447609606483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45962.447609606483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45962.447609606483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45962.447609606483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45962.447609606483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45962.447609606483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45962.447609606483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45962.447609606483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45962.447609606483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45962.447609606483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45962.447609606483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45962.447609606483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45962.447609606483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45962.447609606483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45962.447609606483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45962.447609606483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45962.447609606483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45962.447609606483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45962.447609606483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45962.447609606483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45962.447609606483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45962.447609606483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45962.447609606483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45962.447609606483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45962.447609606483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45962.447609606483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45962.447609606483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45962.447609606483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45962.447609606483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45962.447609606483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45962.447609606483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45962.447609606483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45962.447609606483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45962.447609606483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45962.447609606483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45962.447609606483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45962.447609606483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45962.447609606483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45962.447609606483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45962.447609606483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45962.447609606483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45962.447609606483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45962.447609606483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45962.447609606483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45962.447609606483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45962.447609606483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45962.447609606483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45962.447609606483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45962.447609606483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45962.447609606483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45962.447609606483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45962.447609606483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45962.447609606483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45962.447609606483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45962.447609606483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45962.447609606483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45962.447609606483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45962.447609606483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45962.447609606483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45962.447609606483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45962.447609606483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45962.447609606483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45962.447609606483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45962.447609606483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45962.447609606483</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45962.447609606483</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45962.447609606483</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45962.447609606483</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137.44777164352126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3.7055262731519178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0.14505173611541977</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9.4704513889155351E-2</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45962.447609606483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45962.447609606483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45962.447609606483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45962.447609606483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45962.447609606483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45962.447609606483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45962.447609606483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45962.447609606483</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45962.447609606483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45962.447609606483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45962.447609606483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45962.447609606483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45962.447609606483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45962.447609606483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45962.447609606483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45962.447609606483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45962.447609606483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45962.447609606483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45962.447609606483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45962.447609606483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45962.447609606483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45962.447609606483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45962.447609606483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45962.447609606483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45962.447609606483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45962.447609606483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45962.447609606483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45962.447609606483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45962.447609606483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45962.447609606483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45962.447609606483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45962.447609606483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45962.447609606483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45962.447609606483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45962.447609606483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45962.447609606483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45962.447609606483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45962.447609606483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45962.447609606483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45962.447609606483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45962.447609606483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45962.447609606483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45962.447609606483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45962.447609606483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45962.447609606483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45962.447609606483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45962.447609606483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45962.447609606483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45962.447609606483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45962.447609606483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45962.447609606483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45962.447609606483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45962.447609606483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45962.447609606483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45962.447609606483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45962.447609606483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45962.447609606483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45962.447609606483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45962.447609606483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45962.447609606483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45962.447609606483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45962.447609606483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45962.447609606483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45962.447609606483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45962.447609606483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45962.447609606483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45962.447609606483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45962.447609606483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45962.447609606483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45962.447609606483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45962.447609606483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45962.447609606483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45962.447609606483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45962.447609606483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45962.447609606483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45962.447609606483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45962.447609606483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45962.447609606483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45962.447609606483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45962.447609606483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45962.447609606483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45962.447609606483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45962.447609606483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45962.447609606483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45962.447609606483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45962.447609606483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45962.447609606483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45962.447609606483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45962.447609606483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45962.447609606483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45962.447609606483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45962.447609606483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45962.447609606483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45962.447609606483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45962.447609606483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45962.447609606483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45962.447609606483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45962.447609606483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45962.447609606483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45962.447609606483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45962.447609606483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45962.447609606483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45962.447609606483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45962.447609606483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45962.447609606483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45962.447609606483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45962.447609606483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45962.447609606483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45962.447609606483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45962.447609606483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45962.447609606483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45962.447609606483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45962.447609606483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45962.447609606483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45962.447609606483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45962.447609606483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45962.447609606483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45962.447609606483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45962.447609606483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45962.447609606483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45962.447609606483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45962.447609606483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45962.447609606483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45962.447609606483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45962.447609606483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45962.447609606483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45962.447609606483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45962.447609606483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45962.447609606483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45962.447609606483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45962.447609606483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45962.447609606483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45962.447609606483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45962.447609606483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45962.447609606483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45962.447609606483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45962.447609606483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45962.447609606483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45962.447609606483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45962.447609606483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45962.447609606483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45962.447609606483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45962.447609606483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45962.447609606483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45962.447609606483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45962.447609606483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45962.447609606483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45962.447609606483</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45962.447609606483</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45962.447609606483</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45962.447609606483</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45962.447609606483</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2">
        <v>45962.405428240738</v>
      </c>
      <c r="G2" s="21">
        <f ca="1">IFERROR(NOW()-F2,"-")</f>
        <v>4.2181365744909272E-2</v>
      </c>
      <c r="H2" s="172">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45962.447609606483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45962.447609606483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45962.447609606483</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45962.447609606483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45962.447609606483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45962.447609606483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45962.447609606483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45962.447609606483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45962.447609606483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45962.447609606483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45962.447609606483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45962.447609606483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45962.447609606483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45962.447609606483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45962.447609606483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45962.447609606483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45962.447609606483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45962.447609606483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45962.447609606483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45962.447609606483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45962.447609606483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45962.447609606483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45962.447609606483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45962.447609606483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45962.447609606483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45962.447609606483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45962.447609606483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45962.447609606483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45962.447609606483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45962.447609606483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45962.447609606483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45962.447609606483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45962.447609606483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45962.447609606483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45962.447609606483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45962.447609606483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45962.447609606483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45962.447609606483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45962.447609606483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45962.447609606483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45962.447609606483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45962.447609606483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45962.447609606483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45962.447609606483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45962.447609606483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45962.447609606483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45962.447609606483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45962.447609606483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45962.447609606483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45962.447609606483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45962.447609606483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45962.447609606483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45962.447609606483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45962.447609606483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45962.447609606483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45962.447609606483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45962.447609606483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45962.447609606483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45962.447609606483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45962.447609606483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45962.447609606483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45962.447609606483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45962.447609606483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45962.447609606483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45962.447609606483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45962.447609606483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45962.447609606483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45962.447609606483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45962.447609606483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45962.447609606483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45962.447609606483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45962.447609606483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45962.447609606483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45962.447609606483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45962.447609606483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45962.447609606483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45962.447609606483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45962.447609606483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45962.447609606483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45962.447609606483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45962.447609606483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45962.447609606483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45962.447609606483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45962.447609606483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45962.447609606483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45962.447609606483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45962.447609606483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45962.447609606483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45962.447609606483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45962.447609606483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45962.447609606483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45962.447609606483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45962.447609606483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45962.447609606483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45962.447609606483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45962.447609606483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45962.447609606483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45962.447609606483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45962.447609606483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45962.447609606483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45962.447609606483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45962.447609606483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45962.447609606483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45962.447609606483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45962.447609606483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45962.447609606483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45962.447609606483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45962.447609606483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45962.447609606483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45962.447609606483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45962.447609606483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45962.447609606483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45962.447609606483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45962.447609606483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45962.447609606483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45962.447609606483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45962.447609606483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45962.447609606483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45962.447609606483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45962.447609606483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45962.447609606483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45962.447609606483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45962.447609606483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45962.447609606483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45962.447609606483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45962.447609606483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45962.447609606483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45962.447609606483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45962.447609606483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45962.447609606483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45962.447609606483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45962.447609606483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45962.447609606483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45962.447609606483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45962.447609606483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45962.447609606483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45962.447609606483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45962.447609606483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45962.447609606483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45962.447609606483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45962.447609606483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45962.447609606483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45962.447609606483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45962.447609606483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45962.447609606483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45962.447609606483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45962.447609606483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45962.447609606483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45962.447609606483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45962.447609606483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45962.447609606483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45962.447609606483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45962.447609606483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45962.447609606483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45962.447609606483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45962.447609606483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45962.447609606483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45962.447609606483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45962.447609606483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45962.447609606483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45962.447609606483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45962.447609606483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45962.447609606483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45962.447609606483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45962.447609606483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45962.447609606483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45962.447609606483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45962.447609606483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45962.447609606483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45962.447609606483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45962.447609606483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45962.447609606483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45962.447609606483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45962.447609606483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45962.447609606483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45962.447609606483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45962.447609606483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45962.447609606483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45962.447609606483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45962.447609606483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45962.447609606483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45962.447609606483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45962.447609606483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45962.447609606483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45962.447609606483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45962.447609606483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45962.447609606483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45962.447609606483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45962.447609606483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45962.447609606483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45962.447609606483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45962.447609606483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45962.447609606483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45962.447609606483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45962.447609606483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45962.447609606483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45962.447609606483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45962.447609606483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45962.447609606483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45962.447609606483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45962.447609606483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45962.447609606483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45962.447609606483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45962.447609606483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45962.447609606483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45962.447609606483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45962.447609606483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45962.447609606483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45962.447609606483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45962.447609606483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45962.447609606483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45962.447609606483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45962.447609606483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45962.447609606483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45962.447609606483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45962.447609606483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45962.447609606483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45962.447609606483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45962.447609606483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45962.447609606483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45962.447609606483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45962.447609606483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45962.447609606483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45962.447609606483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45962.447609606483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45962.447609606483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45962.447609606483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45962.447609606483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45962.447609606483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45962.447609606483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45962.447609606483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45962.447609606483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45962.447609606483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45962.447609606483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45962.447609606483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45962.447609606483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45962.447609606483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45962.447609606483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45962.447609606483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45962.447609606483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45962.447609606483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45962.447609606483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45962.447609606483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45962.447609606483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45962.447609606483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45962.447609606483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45962.447609606483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45962.447609606483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45962.447609606483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45962.447609606483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45962.447609606483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45962.447609606483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45962.447609606483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45962.447609606483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45962.447609606483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45962.447609606483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45962.447609606483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45962.447609606483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45962.447609606483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45962.447609606483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45962.447609606483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45962.447609606483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45962.447609606483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45962.447609606483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45962.447609606483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45962.447609606483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45962.447609606483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45962.447609606483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45962.447609606483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45962.447609606483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45962.447609606483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45962.447609606483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45962.447609606483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45962.447609606483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45962.447609606483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45962.447609606483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45962.447609606483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45962.447609606483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45962.447609606483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45962.447609606483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45962.447609606483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45962.447609606483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45962.447609606483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45962.447609606483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45962.447609606483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45962.447609606483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45962.447609606483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45962.447609606483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45962.447609606483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45962.447609606483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45962.447609606483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45962.447609606483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45962.447609606483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45962.447609606483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45962.447609606483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45962.447609606483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45962.447609606483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45962.447609606483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45962.447609606483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45962.447609606483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45962.447609606483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45962.447609606483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45962.447609606483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45962.447609606483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45962.447609606483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45962.447609606483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45962.447609606483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45962.447609606483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45962.447609606483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45962.447609606483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45962.447609606483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45962.447609606483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45962.447609606483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45962.447609606483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45962.447609606483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45962.447609606483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45962.447609606483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45962.447609606483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45962.447609606483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45962.447609606483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45962.447609606483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45962.447609606483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45962.447609606483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45962.447609606483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45962.447609606483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45962.447609606483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45962.447609606483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45962.447609606483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45962.447609606483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45962.447609606483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45962.447609606483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45962.447609606483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45962.447609606483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45962.447609606483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45962.447609606483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45962.447609606483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45962.447609606483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45962.447609606483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45962.447609606483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45962.447609606483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45962.447609606483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45962.447609606483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45962.447609606483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45962.447609606483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45962.447609606483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45962.447609606483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45962.447609606483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45962.447609606483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45962.447609606483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45962.447609606483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45962.447609606483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45962.447609606483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45962.447609606483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45962.447609606483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45962.447609606483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45962.447609606483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45962.447609606483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45962.447609606483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45962.447609606483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45962.447609606483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45962.447609606483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45962.447609606483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45962.447609606483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45962.447609606483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45962.447609606483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45962.447609606483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45962.447609606483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45962.447609606483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45962.447609606483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45962.447609606483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45962.447609606483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45962.447609606483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45962.447609606483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45962.447609606483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45962.447609606483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45962.447609606483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45962.447609606483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45962.447609606483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45962.447609606483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45962.447609606483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45962.447609606483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45962.447609606483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45962.447609606483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45962.447609606483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45962.447609606483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45962.447609606483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45962.447609606483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45962.447609606483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45962.447609606483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45962.447609606483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45962.447609606483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45962.447609606483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45962.447609606483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45962.447609606483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45962.447609606483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45962.447609606483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45962.447609606483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45962.447609606483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45962.447609606483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45962.447609606483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45962.447609606483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45962.447609606483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45962.447609606483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45962.447609606483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45962.447609606483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45962.447609606483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45962.447609606483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45962.447609606483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45962.447609606483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45962.447609606483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45962.447609606483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45962.447609606483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45962.447609606483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45962.447609606483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45962.447609606483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45962.447609606483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45962.447609606483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45962.447609606483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45962.447609606483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45962.447609606483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45962.447609606483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45962.447609606483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45962.447609606483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45962.447609606483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45962.447609606483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45962.447609606483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45962.447609606483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45962.447609606483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45962.447609606483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45962.447609606483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45962.447609606483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45962.447609606483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45962.447609606483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45962.447609606483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45962.447609606483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45962.447609606483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45962.447609606483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45962.447609606483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45962.447609606483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45962.447609606483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45962.447609606483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45962.447609606483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45962.447609606483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45962.447609606483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45962.447609606483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45962.447609606483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45962.447609606483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45962.447609606483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45962.447609606483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45962.447609606483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45962.447609606483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45962.447609606483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45962.447609606483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45962.447609606483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45962.447609606483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45962.447609606483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45962.447609606483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45962.447609606483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45962.447609606483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45962.447609606483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45962.447609606483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45962.447609606483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45962.447609606483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45962.447609606483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45962.447609606483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45962.447609606483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45962.447609606483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45962.447609606483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45962.447609606483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45962.447609606483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45962.447609606483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45962.447609606483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45962.447609606483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45962.447609606483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45962.447609606483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45962.447609606483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45962.447609606483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45962.447609606483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45962.447609606483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45962.447609606483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45962.447609606483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45962.447609606483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45962.447609606483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45962.447609606483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45962.447609606483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45962.447609606483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45962.447609606483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45962.447609606483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45962.447609606483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45962.447609606483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45962.447609606483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45962.447609606483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45962.447609606483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45962.447609606483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45962.447609606483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45962.447609606483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45962.447609606483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45962.447609606483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45962.447609606483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45962.447609606483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45962.447609606483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45962.447609606483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45962.447609606483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45962.447609606483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45962.447609606483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45962.447609606483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45962.447609606483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45962.447609606483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45962.447609606483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45962.447609606483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45962.447609606483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45962.447609606483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45962.447609606483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45962.447609606483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45962.447609606483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45962.447609606483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45962.447609606483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45962.447609606483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45962.447609606483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45962.447609606483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45962.447609606483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45962.447609606483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45962.447609606483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45962.447609606483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45962.447609606483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45962.447609606483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45962.447609606483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45962.447609606483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45962.447609606483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45962.447609606483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45962.447609606483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45962.447609606483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45962.447609606483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45962.447609606483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45962.447609606483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45962.447609606483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45962.447609606483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45962.447609606483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45962.447609606483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45962.447609606483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45962.447609606483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45962.447609606483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45962.447609606483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45962.447609606483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45962.447609606483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45962.447609606483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45962.447609606483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45962.447609606483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45962.447609606483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45962.447609606483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45962.447609606483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45962.447609606483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45962.447609606483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45962.447609606483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45962.447609606483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45962.447609606483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45962.447609606483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45962.447609606483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45962.447609606483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45962.447609606483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45962.447609606483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45962.447609606483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45962.447609606483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45962.447609606483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45962.447609606483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45962.447609606483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45962.447609606483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45962.447609606483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45962.447609606483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45962.447609606483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45962.447609606483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45962.447609606483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45962.447609606483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45962.447609606483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45962.447609606483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45962.447609606483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45962.447609606483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45962.447609606483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45962.447609606483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45962.447609606483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45962.447609606483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45962.447609606483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45962.447609606483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45962.447609606483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45962.447609606483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45962.447609606483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45962.447609606483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45962.447609606483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45962.447609606483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45962.447609606483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45962.447609606483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45962.447609606483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45962.447609606483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45962.447609606483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45962.447609606483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45962.447609606483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45962.447609606483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45962.447609606483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45962.447609606483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45962.447609606483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45962.447609606483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45962.447609606483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45962.447609606483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45962.447609606483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45962.447609606483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45962.447609606483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45962.447609606483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45962.447609606483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45962.447609606483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45962.447609606483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45962.447609606483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45962.447609606483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45962.447609606483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45962.447609606483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45962.447609606483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45962.447609606483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45962.447609606483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45962.447609606483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45962.447609606483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45962.447609606483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45962.447609606483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45962.447609606483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45962.447609606483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45962.447609606483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45962.447609606483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45962.447609606483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45962.447609606483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45962.447609606483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45962.447609606483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45962.447609606483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45962.447609606483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45962.447609606483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45962.447609606483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45962.447609606483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45962.447609606483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45962.447609606483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45962.447609606483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45962.447609606483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45962.447609606483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45962.447609606483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45962.447609606483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45962.447609606483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45962.447609606483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45962.447609606483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45962.447609606483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45962.447609606483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45962.447609606483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45962.447609606483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45962.447609606483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45962.447609606483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45962.447609606483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45962.447609606483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45962.447609606483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45962.447609606483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45962.447609606483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45962.447609606483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45962.447609606483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45962.447609606483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45962.447609606483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45962.447609606483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45962.447609606483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45962.447609606483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45962.447609606483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45962.447609606483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45962.447609606483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45962.447609606483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45962.447609606483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45962.447609606483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45962.447609606483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45962.447609606483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45962.447609606483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45962.447609606483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45962.447609606483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45962.447609606483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45962.447609606483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45962.447609606483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45962.447609606483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45962.447609606483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45962.447609606483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45962.447609606483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45962.447609606483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45962.447609606483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45962.447609606483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45962.447609606483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45962.447609606483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45962.447609606483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45962.447609606483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45962.447609606483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45962.447609606483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45962.447609606483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45962.447609606483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45962.447609606483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45962.447609606483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45962.447609606483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45962.447609606483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45962.447609606483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45962.447609606483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45962.447609606483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45962.447609606483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45962.447609606483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45962.447609606483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45962.447609606483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45962.447609606483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45962.447609606483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45962.447609606483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45962.447609606483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45962.447609606483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45962.447609606483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45962.447609606483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45962.447609606483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45962.447609606483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45962.447609606483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45962.447609606483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45962.447609606483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45962.447609606483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45962.447609606483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45962.447609606483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45962.447609606483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45962.447609606483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45962.447609606483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45962.447609606483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45962.447609606483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45962.447609606483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45962.447609606483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45962.447609606483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45962.447609606483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45962.447609606483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45962.447609606483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45962.447609606483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45962.447609606483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45962.447609606483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45962.447609606483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45962.447609606483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45962.447609606483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45962.447609606483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45962.447609606483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45962.447609606483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45962.447609606483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45962.447609606483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45962.447609606483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45962.447609606483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45962.447609606483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45962.447609606483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45962.447609606483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45962.447609606483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45962.447609606483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45962.447609606483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45962.447609606483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45962.447609606483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45962.447609606483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45962.447609606483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45962.447609606483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45962.447609606483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45962.447609606483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45962.447609606483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45962.447609606483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45962.447609606483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45962.447609606483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45962.447609606483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45962.447609606483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45962.447609606483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45962.447609606483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45962.447609606483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45962.447609606483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45962.447609606483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45962.447609606483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45962.447609606483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45962.447609606483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45962.447609606483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45962.447609606483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45962.447609606483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45962.447609606483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45962.447609606483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45962.447609606483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45962.447609606483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45962.447609606483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45962.447609606483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45962.447609606483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45962.447609606483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45962.447609606483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45962.447609606483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45962.447609606483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45962.447609606483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45962.447609606483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45962.447609606483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45962.447609606483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45962.447609606483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45962.447609606483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45962.447609606483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45962.447609606483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45962.447609606483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45962.447609606483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45962.447609606483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45962.447609606483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45962.447609606483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45962.447609606483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45962.447609606483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45962.447609606483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45962.447609606483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45962.447609606483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45962.447609606483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45962.447609606483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45962.447609606483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45962.447609606483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45962.447609606483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45962.447609606483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45962.447609606483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45962.447609606483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45962.447609606483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45962.447609606483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45962.447609606483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45962.447609606483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45962.447609606483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45962.447609606483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45962.447609606483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45962.447609606483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45962.447609606483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45962.447609606483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45962.447609606483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45962.447609606483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45962.447609606483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45962.447609606483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45962.447609606483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45962.447609606483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45962.447609606483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45962.447609606483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45962.447609606483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45962.447609606483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45962.447609606483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45962.447609606483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45962.447609606483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45962.447609606483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45962.447609606483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45962.447609606483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45962.447609606483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45962.447609606483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45962.447609606483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45962.447609606483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45962.447609606483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45962.447609606483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45962.447609606483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45962.447609606483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45962.447609606483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45962.447609606483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45962.447609606483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45962.447609606483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45962.447609606483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45962.447609606483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45962.447609606483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45962.447609606483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45962.447609606483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45962.447609606483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45962.447609606483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45962.447609606483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45962.447609606483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45962.447609606483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45962.447609606483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45962.447609606483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45962.447609606483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45962.447609606483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45962.447609606483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45962.447609606483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45962.447609606483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45962.447609606483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45962.447609606483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45962.447609606483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45962.447609606483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45962.447609606483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45962.447609606483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45962.447609606483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45962.447609606483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45962.447609606483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45962.447609606483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45962.447609606483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45962.447609606483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45962.447609606483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45962.447609606483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45962.447609606483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45962.447609606483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45962.447609606483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45962.447609606483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45962.447609606483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45962.447609606483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45962.447609606483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45962.447609606483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45962.447609606483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45962.447609606483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45962.447609606483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45962.447609606483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45962.447609606483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45962.447609606483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45962.447609606483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45962.447609606483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45962.447609606483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45962.447609606483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45962.447609606483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45962.447609606483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45962.447609606483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45962.447609606483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45962.447609606483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45962.447609606483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45962.447609606483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45962.447609606483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45962.447609606483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45962.447609606483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45962.447609606483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45962.447609606483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45962.447609606483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45962.447609606483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45962.447609606483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45962.447609606483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45962.447609606483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45962.447609606483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45962.447609606483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45962.447609606483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45962.447609606483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45962.447609606483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45962.447609606483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45962.447609606483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45962.447609606483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45962.447609606483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45962.447609606483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45962.447609606483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45962.447609606483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45962.447609606483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45962.447609606483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45962.447609606483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45962.447609606483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45962.447609606483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45962.447609606483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45962.447609606483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45962.447609606483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45962.447609606483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45962.447609606483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45962.447609606483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45962.447609606483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45962.447609606483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45962.447609606483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45962.447609606483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45962.447609606483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45962.447609606483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45962.447609606483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45962.447609606483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45962.447609606483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45962.447609606483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45962.447609606483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45962.447609606483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45962.447609606483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45962.447609606483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45962.447609606483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45962.447609606483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45962.447609606483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45962.447609606483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45962.447609606483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45962.447609606483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45962.447609606483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45962.447609606483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45962.447609606483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45962.447609606483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45962.447609606483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45962.447609606483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45962.447609606483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45962.447609606483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45962.447609606483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45962.447609606483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45962.447609606483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45962.447609606483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45962.447609606483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45962.447609606483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45962.447609606483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45962.447609606483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45962.447609606483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45962.447609606483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45962.447609606483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45962.447609606483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45962.447609606483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45962.447609606483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45962.447609606483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45962.447609606483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45962.447609606483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45962.447609606483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45962.447609606483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45962.447609606483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45962.447609606483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45962.447609606483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45962.447609606483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45962.447609606483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45962.447609606483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45962.447609606483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45962.447609606483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45962.447609606483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45962.447609606483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45962.447609606483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45962.447609606483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45962.447609606483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45962.447609606483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45962.447609606483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45962.447609606483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45962.447609606483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45962.447609606483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45962.447609606483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45962.447609606483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45962.447609606483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45962.447609606483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45962.447609606483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45962.447609606483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45962.447609606483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45962.447609606483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45962.447609606483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45962.447609606483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45962.447609606483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45962.447609606483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45962.447609606483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45962.447609606483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45962.447609606483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45962.447609606483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45962.447609606483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45962.447609606483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45962.447609606483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45962.447609606483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45962.447609606483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45962.447609606483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45962.447609606483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45962.447609606483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45962.447609606483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45962.447609606483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45962.447609606483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45962.447609606483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45962.447609606483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45962.447609606483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45962.447609606483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45962.447609606483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45962.447609606483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45962.447609606483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45962.447609606483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45962.447609606483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45962.447609606483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45962.447609606483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45962.447609606483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45962.447609606483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45962.447609606483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45962.447609606483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45962.447609606483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45962.447609606483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45962.447609606483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45962.447609606483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45962.447609606483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45962.447609606483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45962.447609606483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45962.447609606483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45962.447609606483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45962.447609606483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45962.447609606483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45962.447609606483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45962.447609606483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45962.447609606483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45962.447609606483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45962.447609606483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45962.447609606483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45962.447609606483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45962.447609606483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45962.447609606483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45962.447609606483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45962.447609606483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45962.447609606483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45962.447609606483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45962.447609606483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45962.447609606483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45962.447609606483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45962.447609606483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45962.447609606483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45962.447609606483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45962.447609606483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45962.447609606483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45962.447609606483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45962.447609606483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45962.447609606483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45962.447609606483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45962.447609606483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45962.447609606483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45962.447609606483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45962.447609606483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45962.447609606483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45962.447609606483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45962.447609606483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45962.447609606483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45962.447609606483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45962.447609606483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45962.447609606483</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45962.447609606483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258.96689201388654</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1.4788596064827289</v>
      </c>
      <c r="H3" s="122">
        <v>45960.963101851848</v>
      </c>
      <c r="I3" s="118" t="str">
        <f>IFERROR(VLOOKUP(D3,DB!A:F,6,0),"")</f>
        <v>SCECO</v>
      </c>
      <c r="J3" s="118" t="str">
        <f>IFERROR(VLOOKUP(D3,DB!A:G,7,0),"")</f>
        <v>Weak</v>
      </c>
      <c r="K3" s="124" t="s">
        <v>39117</v>
      </c>
      <c r="L3" s="120" t="str">
        <f>IFERROR(VLOOKUP(D3,DB!A:I,9,0),"")</f>
        <v>Latis</v>
      </c>
    </row>
    <row r="4" spans="1:16" s="109" customFormat="1" ht="15" customHeight="1">
      <c r="A4" s="171" t="s">
        <v>39118</v>
      </c>
      <c r="B4" s="171" t="str">
        <f>IFERROR(VLOOKUP(D4,DB!A:K,11,0),"")</f>
        <v>R4</v>
      </c>
      <c r="C4" s="96">
        <v>2</v>
      </c>
      <c r="D4" s="93" t="s">
        <v>36782</v>
      </c>
      <c r="E4" s="97" t="s">
        <v>39021</v>
      </c>
      <c r="F4" s="98">
        <v>45962.376261574071</v>
      </c>
      <c r="G4" s="170">
        <f ca="1">IFERROR(NOW()-F4,"")</f>
        <v>7.1348032412061002E-2</v>
      </c>
      <c r="H4" s="98">
        <v>45962.352060185185</v>
      </c>
      <c r="I4" s="171" t="str">
        <f>IFERROR(VLOOKUP(D4,DB!A:F,6,0),"")</f>
        <v>Generator-SG</v>
      </c>
      <c r="J4" s="171" t="str">
        <f>IFERROR(VLOOKUP(D4,DB!A:G,7,0),"")</f>
        <v>Dead</v>
      </c>
      <c r="K4" s="100" t="s">
        <v>39119</v>
      </c>
      <c r="L4" s="93" t="str">
        <f>IFERROR(VLOOKUP(D4,DB!A:I,9,0),"")</f>
        <v>Latis</v>
      </c>
    </row>
    <row r="5" spans="1:16" ht="15" customHeight="1">
      <c r="A5" s="118" t="s">
        <v>39120</v>
      </c>
      <c r="B5" s="118" t="str">
        <f>IFERROR(VLOOKUP(D5,DB!A:K,11,0),"")</f>
        <v>R4</v>
      </c>
      <c r="C5" s="119">
        <v>1</v>
      </c>
      <c r="D5" s="120" t="s">
        <v>37756</v>
      </c>
      <c r="E5" s="97" t="s">
        <v>39021</v>
      </c>
      <c r="F5" s="122">
        <v>45962.418055555558</v>
      </c>
      <c r="G5" s="123">
        <f ca="1">IFERROR(NOW()-F5,"")</f>
        <v>2.9554050925071351E-2</v>
      </c>
      <c r="H5" s="98">
        <v>45962.388888888891</v>
      </c>
      <c r="I5" s="118" t="str">
        <f>IFERROR(VLOOKUP(D5,DB!A:F,6,0),"")</f>
        <v>SCECO</v>
      </c>
      <c r="J5" s="118" t="str">
        <f>IFERROR(VLOOKUP(D5,DB!A:G,7,0),"")</f>
        <v>Vandalized</v>
      </c>
      <c r="K5" s="124" t="s">
        <v>39121</v>
      </c>
      <c r="L5" s="120" t="str">
        <f>IFERROR(VLOOKUP(D5,DB!A:I,9,0),"")</f>
        <v>Latis</v>
      </c>
    </row>
    <row r="6" spans="1:16" ht="15" customHeight="1">
      <c r="A6" s="118"/>
      <c r="B6" s="118" t="str">
        <f>IFERROR(VLOOKUP(D6,DB!A:K,11,0),"")</f>
        <v/>
      </c>
      <c r="C6" s="119"/>
      <c r="D6" s="120"/>
      <c r="E6" s="97"/>
      <c r="F6" s="122"/>
      <c r="G6" s="123">
        <f ca="1">IFERROR(NOW()-F6,"")</f>
        <v>45962.447609606483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45962.447609606483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45962.447609606483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45962.447609606483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97"/>
      <c r="F10" s="122"/>
      <c r="G10" s="123">
        <f ca="1">IFERROR(NOW()-F10,"")</f>
        <v>45962.447609606483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45962.447609606483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45962.447609606483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45962.447609606483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45962.447609606483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45962.447609606483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45962.447609606483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45962.447609606483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45962.447609606483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45962.447609606483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45962.447609606483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45962.447609606483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45962.447609606483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45962.447609606483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45962.447609606483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45962.447609606483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45962.447609606483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45962.447609606483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45962.447609606483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45962.447609606483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45962.447609606483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45962.447609606483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45962.447609606483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45962.447609606483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45962.447609606483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45962.447609606483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45962.447609606483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45962.447609606483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45962.447609606483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45962.447609606483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45962.447609606483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45962.447609606483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45962.447609606483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45962.447609606483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45962.447609606483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45962.447609606483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45962.447609606483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45962.447609606483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45962.447609606483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45962.447609606483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45962.447609606483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45962.447609606483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45962.447609606483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45962.447609606483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45962.447609606483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45962.447609606483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45962.447609606483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45962.447609606483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45962.447609606483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45962.447609606483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45962.447609606483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45962.447609606483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45962.447609606483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45962.447609606483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45962.447609606483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45962.447609606483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45962.447609606483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45962.447609606483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45962.447609606483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45962.447609606483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45962.447609606483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45962.447609606483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45962.447609606483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45962.447609606483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45962.447609606483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45962.447609606483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45962.447609606483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45962.447609606483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45962.447609606483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45962.447609606483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45962.447609606483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45962.447609606483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45962.447609606483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45962.447609606483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45962.447609606483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45962.447609606483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45962.447609606483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45962.447609606483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45962.447609606483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45962.447609606483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45962.447609606483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45962.447609606483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45962.447609606483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45962.447609606483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45962.447609606483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45962.447609606483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45962.447609606483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45962.447609606483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45962.447609606483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45962.447609606483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45962.447609606483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45962.447609606483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45962.447609606483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45962.447609606483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45962.447609606483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45962.447609606483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45962.447609606483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45962.447609606483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45962.447609606483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45962.447609606483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45962.447609606483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45962.447609606483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45962.447609606483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45962.447609606483</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45962.447609606483</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45962.447609606483</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45962.447609606483</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45962.447609606483</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45962.447609606483</v>
      </c>
      <c r="H118" s="122"/>
      <c r="I118" s="118" t="str">
        <f>IFERROR(VLOOKUP(D118,DB!A:F,6,0),"")</f>
        <v/>
      </c>
      <c r="J118" s="118" t="str">
        <f>IFERROR(VLOOKUP(D118,DB!A:G,7,0),"")</f>
        <v/>
      </c>
      <c r="K118" s="124"/>
      <c r="L118" s="120" t="str">
        <f>IFERROR(VLOOKUP(D118,DB!A:I,9,0),"")</f>
        <v/>
      </c>
    </row>
    <row r="119" spans="1:12" ht="15" customHeight="1">
      <c r="A119" s="118"/>
      <c r="B119" s="118" t="str">
        <f>IFERROR(VLOOKUP(D119,DB!A:K,11,0),"")</f>
        <v/>
      </c>
      <c r="C119" s="119"/>
      <c r="D119" s="120"/>
      <c r="E119" s="121"/>
      <c r="F119" s="122"/>
      <c r="G119" s="123">
        <f ca="1">IFERROR(NOW()-F119,"")</f>
        <v>45962.447609606483</v>
      </c>
      <c r="H119" s="122"/>
      <c r="I119" s="118" t="str">
        <f>IFERROR(VLOOKUP(D119,DB!A:F,6,0),"")</f>
        <v/>
      </c>
      <c r="J119" s="118" t="str">
        <f>IFERROR(VLOOKUP(D119,DB!A:G,7,0),"")</f>
        <v/>
      </c>
      <c r="K119" s="124"/>
      <c r="L119" s="120" t="str">
        <f>IFERROR(VLOOKUP(D119,DB!A:I,9,0),"")</f>
        <v/>
      </c>
    </row>
    <row r="120" spans="1:12" ht="15" customHeight="1">
      <c r="A120" s="125"/>
      <c r="B120" s="125" t="str">
        <f>IFERROR(VLOOKUP(D120,DB!A:K,11,0),"")</f>
        <v/>
      </c>
      <c r="C120" s="126"/>
      <c r="D120" s="127"/>
      <c r="E120" s="128"/>
      <c r="F120" s="129"/>
      <c r="G120" s="130">
        <f ca="1">IFERROR(NOW()-F120,"")</f>
        <v>45962.447609606483</v>
      </c>
      <c r="H120" s="129"/>
      <c r="I120" s="125" t="str">
        <f>IFERROR(VLOOKUP(D120,DB!A:F,6,0),"")</f>
        <v/>
      </c>
      <c r="J120" s="125" t="str">
        <f>IFERROR(VLOOKUP(D120,DB!A:G,7,0),"")</f>
        <v/>
      </c>
      <c r="K120" s="131"/>
      <c r="L120" s="127"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39122</v>
      </c>
      <c r="B2" s="37" t="str">
        <f>IFERROR(VLOOKUP(D2,DB!A:K,11,0),"")</f>
        <v>R5</v>
      </c>
      <c r="C2" s="37">
        <v>3</v>
      </c>
      <c r="D2" s="117" t="s">
        <v>36011</v>
      </c>
      <c r="E2" s="37" t="s">
        <v>39021</v>
      </c>
      <c r="F2" s="38">
        <v>45891.832060185188</v>
      </c>
      <c r="G2" s="143">
        <f ca="1">IFERROR(NOW()-F2,"")</f>
        <v>70.615549421294418</v>
      </c>
      <c r="H2" s="38">
        <v>45891.790393518517</v>
      </c>
      <c r="I2" s="37" t="str">
        <f>IFERROR(VLOOKUP(D2,DB!A:F,6,0),"")</f>
        <v>Generator-SG</v>
      </c>
      <c r="J2" s="37" t="str">
        <f>IFERROR(VLOOKUP(D2,DB!A:G,7,0),"")</f>
        <v>Vandalized</v>
      </c>
      <c r="K2" s="37" t="s">
        <v>39123</v>
      </c>
      <c r="L2" s="37" t="str">
        <f>IFERROR(VLOOKUP(D2,DB!A:I,9,0),"")</f>
        <v>Latis</v>
      </c>
      <c r="M2" s="116"/>
    </row>
    <row r="3" spans="1:13" ht="30.75">
      <c r="A3" s="37" t="s">
        <v>39124</v>
      </c>
      <c r="B3" s="37" t="str">
        <f>IFERROR(VLOOKUP(D3,DB!A:K,11,0),"")</f>
        <v>R5</v>
      </c>
      <c r="C3" s="37">
        <v>1</v>
      </c>
      <c r="D3" s="37" t="s">
        <v>33268</v>
      </c>
      <c r="E3" s="37" t="s">
        <v>39102</v>
      </c>
      <c r="F3" s="38">
        <v>45926.188877314817</v>
      </c>
      <c r="G3" s="143">
        <f t="shared" ref="G3" ca="1" si="0">IFERROR(NOW()-F3,"")</f>
        <v>36.258732291666092</v>
      </c>
      <c r="H3" s="38">
        <v>45926.158159722225</v>
      </c>
      <c r="I3" s="37" t="str">
        <f>IFERROR(VLOOKUP(D3,DB!A:F,6,0),"")</f>
        <v>SCECO</v>
      </c>
      <c r="J3" s="37" t="str">
        <f>IFERROR(VLOOKUP(D3,DB!A:G,7,0),"")</f>
        <v>Good</v>
      </c>
      <c r="K3" s="37" t="s">
        <v>39125</v>
      </c>
      <c r="L3" s="37" t="str">
        <f>IFERROR(VLOOKUP(D3,DB!A:I,9,0),"")</f>
        <v>Latis</v>
      </c>
      <c r="M3" s="116"/>
    </row>
    <row r="4" spans="1:13" ht="48" customHeight="1">
      <c r="A4" s="151" t="s">
        <v>39126</v>
      </c>
      <c r="B4" s="151" t="str">
        <f>IFERROR(VLOOKUP(D4,DB!A:K,11,0),"")</f>
        <v>R5</v>
      </c>
      <c r="C4" s="151">
        <v>1</v>
      </c>
      <c r="D4" s="151" t="s">
        <v>34758</v>
      </c>
      <c r="E4" s="151" t="s">
        <v>39102</v>
      </c>
      <c r="F4" s="152">
        <v>45948.661111111112</v>
      </c>
      <c r="G4" s="153">
        <f ca="1">IFERROR(NOW()-F4,"")</f>
        <v>13.786498495370324</v>
      </c>
      <c r="H4" s="152">
        <v>45948.661111111112</v>
      </c>
      <c r="I4" s="151" t="str">
        <f>IFERROR(VLOOKUP(D4,DB!A:F,6,0),"")</f>
        <v>SCECO</v>
      </c>
      <c r="J4" s="151" t="str">
        <f>IFERROR(VLOOKUP(D4,DB!A:G,7,0),"")</f>
        <v>Dead</v>
      </c>
      <c r="K4" s="151" t="s">
        <v>39127</v>
      </c>
      <c r="L4" s="151" t="str">
        <f>IFERROR(VLOOKUP(D4,DB!A:I,9,0),"")</f>
        <v>Latis</v>
      </c>
    </row>
    <row r="5" spans="1:13" ht="15">
      <c r="A5" s="151"/>
      <c r="B5" s="151" t="str">
        <f>IFERROR(VLOOKUP(D5,DB!A:K,11,0),"")</f>
        <v/>
      </c>
      <c r="C5" s="151"/>
      <c r="D5" s="151"/>
      <c r="E5" s="151"/>
      <c r="F5" s="152"/>
      <c r="G5" s="153">
        <f ca="1">IFERROR(NOW()-F5,"")</f>
        <v>45962.447609606483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45962.447609606483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45962.447609606483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45962.447609606483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45962.447609606483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45962.447609606483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45962.447609606483</v>
      </c>
      <c r="H11" s="152"/>
      <c r="I11" s="151" t="str">
        <f>IFERROR(VLOOKUP(D11,DB!A:F,6,0),"")</f>
        <v/>
      </c>
      <c r="J11" s="151" t="str">
        <f>IFERROR(VLOOKUP(D11,DB!A:G,7,0),"")</f>
        <v/>
      </c>
      <c r="K11" s="151"/>
      <c r="L11" s="151" t="str">
        <f>IFERROR(VLOOKUP(D11,DB!A:I,9,0),"")</f>
        <v/>
      </c>
    </row>
    <row r="12" spans="1:13" ht="15">
      <c r="A12" s="151"/>
      <c r="B12" s="151" t="str">
        <f>IFERROR(VLOOKUP(D12,DB!A:K,11,0),"")</f>
        <v/>
      </c>
      <c r="C12" s="151"/>
      <c r="D12" s="169"/>
      <c r="E12" s="151"/>
      <c r="F12" s="152"/>
      <c r="G12" s="153">
        <f ca="1">IFERROR(NOW()-F12,"")</f>
        <v>45962.447609606483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45962.447609606483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45962.447609606483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45962.447609606483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45962.447609606483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45962.447609606483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45962.447609606483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45962.447609606483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45962.447609606483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45962.447609606483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45962.447609606483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45962.447609606483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45962.447609606483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45962.447609606483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45962.447609606483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45962.447609606483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45962.447609606483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45962.447609606483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45962.447609606483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45962.447609606483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45962.447609606483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45962.447609606483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45962.447609606483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45962.447609606483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45962.447609606483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45962.447609606483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45962.447609606483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45962.447609606483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45962.447609606483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45962.447609606483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45962.447609606483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45962.447609606483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45962.447609606483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45962.447609606483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45962.447609606483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45962.447609606483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45962.447609606483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45962.447609606483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45962.447609606483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45962.447609606483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45962.447609606483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45962.447609606483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45962.447609606483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45962.447609606483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45962.447609606483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45962.447609606483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45962.447609606483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45962.447609606483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45962.447609606483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45962.447609606483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45962.447609606483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45962.447609606483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45962.447609606483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45962.447609606483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45962.447609606483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45962.447609606483</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45962.447609606483</v>
      </c>
      <c r="H68" s="152"/>
      <c r="I68" s="151" t="str">
        <f>IFERROR(VLOOKUP(D68,DB!A:F,6,0),"")</f>
        <v/>
      </c>
      <c r="J68" s="151" t="str">
        <f>IFERROR(VLOOKUP(D68,DB!A:G,7,0),"")</f>
        <v/>
      </c>
      <c r="K68" s="151"/>
      <c r="L68" s="151" t="str">
        <f>IFERROR(VLOOKUP(D68,DB!A:I,9,0),"")</f>
        <v/>
      </c>
    </row>
    <row r="69" spans="1:12" ht="15">
      <c r="A69" s="151"/>
      <c r="B69" s="151" t="str">
        <f>IFERROR(VLOOKUP(D69,DB!A:K,11,0),"")</f>
        <v/>
      </c>
      <c r="C69" s="151"/>
      <c r="D69" s="151"/>
      <c r="E69" s="151"/>
      <c r="F69" s="152"/>
      <c r="G69" s="153">
        <f ca="1">IFERROR(NOW()-F69,"")</f>
        <v>45962.447609606483</v>
      </c>
      <c r="H69" s="152"/>
      <c r="I69" s="151" t="str">
        <f>IFERROR(VLOOKUP(D69,DB!A:F,6,0),"")</f>
        <v/>
      </c>
      <c r="J69" s="151" t="str">
        <f>IFERROR(VLOOKUP(D69,DB!A:G,7,0),"")</f>
        <v/>
      </c>
      <c r="K69" s="151"/>
      <c r="L69" s="151" t="str">
        <f>IFERROR(VLOOKUP(D69,DB!A:I,9,0),"")</f>
        <v/>
      </c>
    </row>
    <row r="70" spans="1:12" ht="15">
      <c r="A70" s="151"/>
      <c r="B70" s="151" t="str">
        <f>IFERROR(VLOOKUP(D70,DB!A:K,11,0),"")</f>
        <v/>
      </c>
      <c r="C70" s="151"/>
      <c r="D70" s="151"/>
      <c r="E70" s="151"/>
      <c r="F70" s="152"/>
      <c r="G70" s="153">
        <f ca="1">IFERROR(NOW()-F70,"")</f>
        <v>45962.447609606483</v>
      </c>
      <c r="H70" s="152"/>
      <c r="I70" s="151" t="str">
        <f>IFERROR(VLOOKUP(D70,DB!A:F,6,0),"")</f>
        <v/>
      </c>
      <c r="J70" s="151" t="str">
        <f>IFERROR(VLOOKUP(D70,DB!A:G,7,0),"")</f>
        <v/>
      </c>
      <c r="K70" s="151"/>
      <c r="L70" s="151" t="str">
        <f>IFERROR(VLOOKUP(D70,DB!A:I,9,0),"")</f>
        <v/>
      </c>
    </row>
    <row r="71" spans="1:12" ht="15">
      <c r="A71" s="157"/>
      <c r="B71" s="157" t="str">
        <f>IFERROR(VLOOKUP(D71,DB!A:K,11,0),"")</f>
        <v/>
      </c>
      <c r="C71" s="157"/>
      <c r="D71" s="157"/>
      <c r="E71" s="157"/>
      <c r="F71" s="158"/>
      <c r="G71" s="159">
        <f ca="1">IFERROR(NOW()-F71,"")</f>
        <v>45962.447609606483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45962.447609606483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45962.447609606483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45962.447609606483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45962.447609606483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45962.447609606483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45962.447609606483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45962.447609606483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45962.447609606483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45962.447609606483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45962.447609606483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45962.447609606483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45962.447609606483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45962.447609606483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45962.447609606483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45962.447609606483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45962.447609606483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45962.447609606483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45962.447609606483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45962.447609606483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45962.447609606483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45962.447609606483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45962.447609606483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45962.447609606483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45962.447609606483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45962.447609606483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45962.447609606483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45962.447609606483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45962.447609606483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45962.447609606483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45962.447609606483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45962.447609606483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45962.447609606483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45962.447609606483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45962.447609606483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45962.447609606483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45962.447609606483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45962.447609606483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45962.447609606483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45962.447609606483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45962.447609606483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45962.447609606483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45962.447609606483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45962.447609606483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45962.447609606483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45962.447609606483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45962.447609606483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45962.447609606483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45962.447609606483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45962.447609606483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45962.447609606483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45962.447609606483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45962.447609606483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45962.447609606483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45962.447609606483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45962.447609606483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45962.447609606483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45962.447609606483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45962.447609606483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45962.447609606483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45962.447609606483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45962.447609606483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45962.447609606483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45962.447609606483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45962.447609606483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45962.447609606483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45962.447609606483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45962.447609606483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45962.447609606483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45962.447609606483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45962.447609606483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45962.447609606483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45962.447609606483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45962.447609606483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45962.447609606483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45962.447609606483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45962.447609606483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45962.447609606483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45962.447609606483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45962.447609606483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45962.447609606483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45962.447609606483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45962.447609606483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45962.447609606483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45962.447609606483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45962.447609606483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45962.447609606483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45962.447609606483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45962.447609606483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45962.447609606483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45962.447609606483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45962.447609606483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45962.447609606483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45962.447609606483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45962.447609606483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45962.447609606483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45962.447609606483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45962.447609606483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45962.447609606483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45962.447609606483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45962.447609606483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45962.447609606483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45962.447609606483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45962.447609606483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45962.447609606483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45962.447609606483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45962.447609606483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45962.447609606483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45962.447609606483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45962.447609606483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45962.447609606483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45962.447609606483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45962.447609606483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45962.447609606483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45962.447609606483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45962.447609606483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45962.447609606483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45962.447609606483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45962.447609606483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45962.447609606483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45962.447609606483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45962.447609606483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45962.447609606483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45962.447609606483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45962.447609606483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45962.447609606483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45962.447609606483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45962.447609606483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45962.447609606483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45962.447609606483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45962.447609606483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45962.447609606483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45962.447609606483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45962.447609606483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45962.447609606483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45962.447609606483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45962.447609606483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45962.447609606483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45962.447609606483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45962.447609606483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45962.447609606483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45962.447609606483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45962.447609606483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45962.447609606483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45962.447609606483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45962.447609606483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45962.447609606483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45962.447609606483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45962.447609606483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45962.447609606483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45962.447609606483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45962.447609606483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45962.447609606483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45962.447609606483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45962.447609606483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45962.447609606483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45962.447609606483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45962.447609606483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45962.447609606483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45962.447609606483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45962.447609606483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45962.447609606483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45962.447609606483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45962.447609606483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45962.447609606483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45962.447609606483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45962.447609606483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45962.447609606483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45962.447609606483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45962.447609606483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45962.447609606483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45962.447609606483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45962.447609606483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45962.447609606483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45962.447609606483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45962.447609606483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45962.447609606483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45962.447609606483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45962.447609606483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45962.447609606483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45962.447609606483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45962.447609606483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45962.447609606483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45962.447609606483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45962.447609606483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45962.447609606483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45962.447609606483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45962.447609606483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45962.447609606483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45962.447609606483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45962.447609606483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45962.447609606483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45962.447609606483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45962.447609606483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45962.447609606483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45962.447609606483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45962.447609606483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45962.447609606483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45962.447609606483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45962.447609606483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45962.447609606483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45962.447609606483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45962.447609606483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45962.447609606483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45962.447609606483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45962.447609606483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45962.447609606483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45962.447609606483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45962.447609606483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45962.447609606483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45962.447609606483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45962.447609606483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45962.447609606483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45962.447609606483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45962.447609606483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45962.447609606483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45962.447609606483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45962.447609606483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45962.447609606483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45962.447609606483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45962.447609606483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45962.447609606483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45962.447609606483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45962.447609606483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45962.447609606483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45962.447609606483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45962.447609606483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45962.447609606483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45962.447609606483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45962.447609606483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45962.447609606483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45962.447609606483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45962.447609606483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45962.447609606483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45962.447609606483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45962.447609606483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45962.447609606483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45962.447609606483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45962.447609606483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45962.447609606483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45962.447609606483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45962.447609606483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45962.447609606483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45962.447609606483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45962.447609606483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45962.447609606483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45962.447609606483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45962.447609606483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45962.447609606483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45962.447609606483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45962.447609606483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45962.447609606483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45962.447609606483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45962.447609606483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45962.447609606483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45962.447609606483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45962.447609606483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45962.447609606483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45962.447609606483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45962.447609606483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45962.447609606483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45962.447609606483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45962.447609606483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45962.447609606483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45962.447609606483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45962.447609606483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45962.447609606483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45962.447609606483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45962.447609606483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45962.447609606483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45962.447609606483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45962.447609606483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45962.447609606483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45962.447609606483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45962.447609606483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45962.447609606483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45962.447609606483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45962.447609606483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45962.447609606483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45962.447609606483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45962.447609606483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45962.447609606483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45962.447609606483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45962.447609606483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45962.447609606483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45962.447609606483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45962.447609606483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45962.447609606483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45962.447609606483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45962.447609606483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45962.447609606483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45962.447609606483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45962.447609606483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45962.447609606483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45962.447609606483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45962.447609606483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45962.447609606483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45962.447609606483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45962.447609606483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45962.447609606483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45962.447609606483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45962.447609606483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45962.447609606483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45962.447609606483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45962.447609606483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45962.447609606483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45962.447609606483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45962.447609606483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45962.447609606483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45962.447609606483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45962.447609606483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45962.447609606483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45962.447609606483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45962.447609606483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45962.447609606483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45962.447609606483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45962.447609606483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45962.447609606483</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45962.447609606483</v>
      </c>
      <c r="H389" s="158"/>
      <c r="I389" s="157" t="str">
        <f>IFERROR(VLOOKUP(D389,DB!A:F,6,0),"")</f>
        <v/>
      </c>
      <c r="J389" s="157" t="str">
        <f>IFERROR(VLOOKUP(D389,DB!A:G,7,0),"")</f>
        <v/>
      </c>
      <c r="K389" s="157"/>
      <c r="L389" s="157" t="str">
        <f>IFERROR(VLOOKUP(D389,DB!A:I,9,0),"")</f>
        <v/>
      </c>
    </row>
    <row r="390" spans="1:12" ht="15">
      <c r="A390" s="157"/>
      <c r="B390" s="157" t="str">
        <f>IFERROR(VLOOKUP(D390,DB!A:K,11,0),"")</f>
        <v/>
      </c>
      <c r="C390" s="157"/>
      <c r="D390" s="157"/>
      <c r="E390" s="157"/>
      <c r="F390" s="158"/>
      <c r="G390" s="159">
        <f ca="1">IFERROR(NOW()-F390,"")</f>
        <v>45962.447609606483</v>
      </c>
      <c r="H390" s="158"/>
      <c r="I390" s="157" t="str">
        <f>IFERROR(VLOOKUP(D390,DB!A:F,6,0),"")</f>
        <v/>
      </c>
      <c r="J390" s="157" t="str">
        <f>IFERROR(VLOOKUP(D390,DB!A:G,7,0),"")</f>
        <v/>
      </c>
      <c r="K390" s="157"/>
      <c r="L390" s="157" t="str">
        <f>IFERROR(VLOOKUP(D390,DB!A:I,9,0),"")</f>
        <v/>
      </c>
    </row>
    <row r="391" spans="1:12" ht="15">
      <c r="A391" s="157"/>
      <c r="B391" s="157" t="str">
        <f>IFERROR(VLOOKUP(D391,DB!A:K,11,0),"")</f>
        <v/>
      </c>
      <c r="C391" s="157"/>
      <c r="D391" s="157"/>
      <c r="E391" s="157"/>
      <c r="F391" s="158"/>
      <c r="G391" s="159">
        <f ca="1">IFERROR(NOW()-F391,"")</f>
        <v>45962.447609606483</v>
      </c>
      <c r="H391" s="158"/>
      <c r="I391" s="157" t="str">
        <f>IFERROR(VLOOKUP(D391,DB!A:F,6,0),"")</f>
        <v/>
      </c>
      <c r="J391" s="157" t="str">
        <f>IFERROR(VLOOKUP(D391,DB!A:G,7,0),"")</f>
        <v/>
      </c>
      <c r="K391" s="157"/>
      <c r="L391" s="157"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tabSelected="1"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39128</v>
      </c>
      <c r="B2" s="102" t="str">
        <f>IFERROR(VLOOKUP(D2,DB!A:K,11,0),"")</f>
        <v>R6</v>
      </c>
      <c r="C2" s="104">
        <v>2</v>
      </c>
      <c r="D2" s="102" t="s">
        <v>29406</v>
      </c>
      <c r="E2" s="105" t="s">
        <v>39021</v>
      </c>
      <c r="F2" s="106"/>
      <c r="G2" s="76">
        <f ca="1">IFERROR(NOW()-F2,"-")</f>
        <v>45962.447609606483</v>
      </c>
      <c r="H2" s="106">
        <v>45962.422696759262</v>
      </c>
      <c r="I2" s="102" t="str">
        <f>IFERROR(VLOOKUP(D2,DB!A:F,6,0),"")</f>
        <v>SCECO</v>
      </c>
      <c r="J2" s="101" t="str">
        <f>IFERROR(VLOOKUP(D2,DB!A:G,7,0),"")</f>
        <v>Dead</v>
      </c>
      <c r="K2" s="107" t="s">
        <v>39129</v>
      </c>
      <c r="L2" s="108" t="str">
        <f>IFERROR(VLOOKUP(D2,DB!A:I,9,0),"")</f>
        <v>Latis</v>
      </c>
    </row>
    <row r="3" spans="1:16383" ht="31.5" customHeight="1">
      <c r="A3" s="103"/>
      <c r="B3" s="102" t="str">
        <f>IFERROR(VLOOKUP(D3,DB!A:K,11,0),"")</f>
        <v/>
      </c>
      <c r="C3" s="104"/>
      <c r="D3" s="102"/>
      <c r="E3" s="105"/>
      <c r="F3" s="106"/>
      <c r="G3" s="76">
        <f ca="1">IFERROR(NOW()-F3,"-")</f>
        <v>45962.447609606483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45962.447609606483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45962.447609606483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45962.447609606483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45962.447609606483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45962.447609606483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45962.447609606483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45962.447609606483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45962.447609606483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45962.447609606483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45962.447609606483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45962.447609606483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45962.447609606483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45962.447609606483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45962.447609606483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45962.447609606483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45962.447609606483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45962.447609606483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45962.447609606483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45962.447609606483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45962.447609606483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45962.447609606483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45962.447609606483</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45962.447609606483</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2025-11-01T07:45:29Z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