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302" documentId="120_S{2AC9BD13-BADA-5192-A53E-5A8FF88502F6}" xr6:coauthVersionLast="47" xr6:coauthVersionMax="47" xr10:uidLastSave="{E9011543-A064-46AC-8C19-AB5DD82D9F7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11" i="2"/>
  <c r="G11" i="2"/>
  <c r="I11" i="2"/>
  <c r="J11" i="2"/>
  <c r="L11"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<sst xmlns="http://schemas.openxmlformats.org/spreadsheetml/2006/main" count="180288" uniqueCount="39130">
  <si>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</si>
  <si>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</si>
  <si>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</si>
  <si>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</si>
  <si>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</si>
  <si>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</si>
  <si>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</si>
  <si>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</si>
  <si>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</si>
  <si>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</si>
  <si>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</si>
  <si>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</si>
  <si>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</si>
  <si>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</si>
  <si>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</si>
  <si>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</si>
  <si>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</si>
  <si>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</si>
  <si>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</si>
  <si>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</si>
  <si>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</si>
  <si>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</si>
  <si>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</si>
  <si>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</si>
  <si>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</si>
  <si>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</si>
  <si>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</si>
  <si>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</si>
  <si>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</si>
  <si>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</si>
  <si>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</si>
  <si>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</si>
  <si>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</si>
  <si>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</si>
  <si>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</si>
  <si>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</si>
  <si>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</si>
  <si>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</si>
  <si>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</si>
  <si>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</si>
  <si>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</si>
  <si>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</si>
  <si>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</si>
  <si>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</si>
  <si>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</si>
  <si>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</si>
  <si>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</si>
  <si>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</si>
  <si>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</si>
  <si>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</si>
  <si>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</si>
  <si>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</si>
  <si>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</si>
  <si>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</si>
  <si>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</si>
  <si>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</si>
  <si>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</si>
  <si>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</si>
  <si>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</si>
  <si>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</si>
  <si>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</si>
  <si>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</si>
  <si>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</si>
  <si>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</si>
  <si>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</si>
  <si>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</si>
  <si>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</si>
  <si>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</si>
  <si>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</si>
  <si>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</si>
  <si>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</si>
  <si>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</si>
  <si>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</si>
  <si>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</si>
  <si>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</si>
  <si>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</si>
  <si>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</si>
  <si>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</si>
  <si>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</si>
  <si>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</si>
  <si>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</si>
  <si>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</si>
  <si>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</si>
  <si>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</si>
  <si>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</si>
  <si>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</si>
  <si>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</si>
  <si>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</si>
  <si>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</si>
  <si>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</si>
  <si>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</si>
  <si>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</si>
  <si>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</si>
  <si>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</si>
  <si>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</si>
  <si>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</si>
  <si>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</si>
  <si>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</si>
  <si>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</si>
  <si>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</si>
  <si>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</si>
  <si>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</si>
  <si>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</si>
  <si>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</si>
  <si>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</si>
  <si>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</si>
  <si>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</si>
  <si>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</si>
  <si>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</si>
  <si>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</si>
  <si>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</si>
  <si>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</si>
  <si>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</si>
  <si>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</si>
  <si>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</si>
  <si>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</si>
  <si>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</si>
  <si>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</si>
  <si>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</si>
  <si>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</si>
  <si>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</si>
  <si>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</si>
  <si>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</si>
  <si>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</si>
  <si>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</si>
  <si>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</si>
  <si>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</si>
  <si>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</si>
  <si>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</si>
  <si>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</si>
  <si>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</si>
  <si>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</si>
  <si>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</si>
  <si>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</si>
  <si>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</si>
  <si>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</si>
  <si>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</si>
  <si>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</si>
  <si>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</si>
  <si>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</si>
  <si>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</si>
  <si>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</si>
  <si>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</si>
  <si>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</si>
  <si>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</si>
  <si>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</si>
  <si>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</si>
  <si>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</si>
  <si>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</si>
  <si>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</si>
  <si>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</si>
  <si>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</si>
  <si>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</si>
  <si>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</si>
  <si>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</si>
  <si>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</si>
  <si>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</si>
  <si>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</si>
  <si>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</si>
  <si>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</si>
  <si>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</si>
  <si>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</si>
  <si>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</si>
  <si>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</si>
  <si>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</si>
  <si>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</si>
  <si>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</si>
  <si>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</si>
  <si>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</si>
  <si>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</si>
  <si>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</si>
  <si>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</si>
  <si>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</si>
  <si>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</si>
  <si>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</si>
  <si>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</si>
  <si>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</si>
  <si>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</si>
  <si>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</si>
  <si>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</si>
  <si>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</si>
  <si>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</si>
  <si>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</si>
  <si>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</si>
  <si>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</si>
  <si>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</si>
  <si>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</si>
  <si>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</si>
  <si>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</si>
  <si>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</si>
  <si>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</si>
  <si>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</si>
  <si>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</si>
  <si>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</si>
  <si>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</si>
  <si>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</si>
  <si>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</si>
  <si>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</si>
  <si>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</si>
  <si>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</si>
  <si>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</si>
  <si>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</si>
  <si>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</si>
  <si>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</si>
  <si>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</si>
  <si>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</si>
  <si>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</si>
  <si>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</si>
  <si>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</si>
  <si>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</si>
  <si>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</si>
  <si>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</si>
  <si>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</si>
  <si>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</si>
  <si>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</si>
  <si>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</si>
  <si>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</si>
  <si>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</si>
  <si>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</si>
  <si>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</si>
  <si>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</si>
  <si>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</si>
  <si>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</si>
  <si>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</si>
  <si>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</si>
  <si>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</si>
  <si>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</si>
  <si>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</si>
  <si>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</si>
  <si>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</si>
  <si>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</si>
  <si>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</si>
  <si>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</si>
  <si>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</si>
  <si>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</si>
  <si>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</si>
  <si>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</si>
  <si>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</si>
  <si>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</si>
  <si>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</si>
  <si>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</si>
  <si>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</si>
  <si>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</si>
  <si>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</si>
  <si>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</si>
  <si>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</si>
  <si>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</si>
  <si>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</si>
  <si>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</si>
  <si>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</si>
  <si>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</si>
  <si>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</si>
  <si>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</si>
  <si>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</si>
  <si>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</si>
  <si>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</si>
  <si>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</si>
  <si>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</si>
  <si>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</si>
  <si>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</si>
  <si>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</si>
  <si>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</si>
  <si>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</si>
  <si>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</si>
  <si>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</si>
  <si>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</si>
  <si>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</si>
  <si>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</si>
  <si>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</si>
  <si>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</si>
  <si>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</si>
  <si>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</si>
  <si>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</si>
  <si>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</si>
  <si>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</si>
  <si>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</si>
  <si>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</si>
  <si>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</si>
  <si>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</si>
  <si>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</si>
  <si>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</si>
  <si>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</si>
  <si>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</si>
  <si>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</si>
  <si>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</si>
  <si>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</si>
  <si>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</si>
  <si>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</si>
  <si>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</si>
  <si>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</si>
  <si>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</si>
  <si>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</si>
  <si>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</si>
  <si>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</si>
  <si>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</si>
  <si>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</si>
  <si>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</si>
  <si>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</si>
  <si>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</si>
  <si>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</si>
  <si>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</si>
  <si>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</si>
  <si>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</si>
  <si>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</si>
  <si>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</si>
  <si>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</si>
  <si>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</si>
  <si>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</si>
  <si>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</si>
  <si>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</si>
  <si>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</si>
  <si>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</si>
  <si>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</si>
  <si>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</si>
  <si>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</si>
  <si>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</si>
  <si>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</si>
  <si>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</si>
  <si>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</si>
  <si>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</si>
  <si>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</si>
  <si>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</si>
  <si>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</si>
  <si>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</si>
  <si>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</si>
  <si>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</si>
  <si>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</si>
  <si>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</si>
  <si>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</si>
  <si>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</si>
  <si>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</si>
  <si>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</si>
  <si>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</si>
  <si>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</si>
  <si>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</si>
  <si>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</si>
  <si>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</si>
  <si>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</si>
  <si>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</si>
  <si>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</si>
  <si>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</si>
  <si>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</si>
  <si>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</si>
  <si>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</si>
  <si>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</si>
  <si>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</si>
  <si>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</si>
  <si>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</si>
  <si>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</si>
  <si>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</si>
  <si>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</si>
  <si>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</si>
  <si>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</si>
  <si>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</si>
  <si>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</si>
  <si>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</si>
  <si>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</si>
  <si>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</si>
  <si>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</si>
  <si>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</si>
  <si>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</si>
  <si>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</si>
  <si>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</si>
  <si>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</si>
  <si>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</si>
  <si>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</si>
  <si>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</si>
  <si>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</si>
  <si>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</si>
  <si>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</si>
  <si>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</si>
  <si>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</si>
  <si>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</si>
  <si>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</si>
  <si>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</si>
  <si>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</si>
  <si>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</si>
  <si>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</si>
  <si>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</si>
  <si>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</si>
  <si>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</si>
  <si>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</si>
  <si>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</si>
  <si>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</si>
  <si>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</si>
  <si>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</si>
  <si>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</si>
  <si>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</si>
  <si>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</si>
  <si>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</si>
  <si>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</si>
  <si>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</si>
  <si>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</si>
  <si>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</si>
  <si>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</si>
  <si>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</si>
  <si>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</si>
  <si>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</si>
  <si>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</si>
  <si>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</si>
  <si>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</si>
  <si>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</si>
  <si>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</si>
  <si>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</si>
  <si>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</si>
  <si>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</si>
  <si>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</si>
  <si>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</si>
  <si>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</si>
  <si>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</si>
  <si>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</si>
  <si>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</si>
  <si>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</si>
  <si>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</si>
  <si>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</si>
  <si>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</si>
  <si>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</si>
  <si>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</si>
  <si>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</si>
  <si>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</si>
  <si>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</si>
  <si>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</si>
  <si>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</si>
  <si>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</si>
  <si>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</si>
  <si>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</si>
  <si>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</si>
  <si>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</si>
  <si>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</si>
  <si>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</si>
  <si>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</si>
  <si>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</si>
  <si>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</si>
  <si>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</si>
  <si>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</si>
  <si>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</si>
  <si>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</si>
  <si>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</si>
  <si>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</si>
  <si>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</si>
  <si>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</si>
  <si>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</si>
  <si>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</si>
  <si>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</si>
  <si>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</si>
  <si>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</si>
  <si>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</si>
  <si>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</si>
  <si>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</si>
  <si>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</si>
  <si>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</si>
  <si>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</si>
  <si>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</si>
  <si>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</si>
  <si>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</si>
  <si>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</si>
  <si>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</si>
  <si>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</si>
  <si>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</si>
  <si>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</si>
  <si>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</si>
  <si>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</si>
  <si>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</si>
  <si>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</si>
  <si>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</si>
  <si>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</si>
  <si>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</si>
  <si>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</si>
  <si>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</si>
  <si>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</si>
  <si>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</si>
  <si>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</si>
  <si>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</si>
  <si>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</si>
  <si>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</si>
  <si>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</si>
  <si>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</si>
  <si>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</si>
  <si>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</si>
  <si>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</si>
  <si>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</si>
  <si>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</si>
  <si>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</si>
  <si>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</si>
  <si>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</si>
  <si>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</si>
  <si>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</si>
  <si>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</si>
  <si>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</si>
  <si>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</si>
  <si>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</si>
  <si>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</si>
  <si>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</si>
  <si>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</si>
  <si>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</si>
  <si>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</si>
  <si>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</si>
  <si>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</si>
  <si>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</si>
  <si>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</si>
  <si>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</si>
  <si>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</si>
  <si>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</si>
  <si>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</si>
  <si>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</si>
  <si>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</si>
  <si>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</si>
  <si>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</si>
  <si>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</si>
  <si>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</si>
  <si>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</si>
  <si>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</si>
  <si>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</si>
  <si>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</si>
  <si>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</si>
  <si>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</si>
  <si>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</si>
  <si>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</si>
  <si>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</si>
  <si>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</si>
  <si>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</si>
  <si>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</si>
  <si>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</si>
  <si>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</si>
  <si>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</si>
  <si>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</si>
  <si>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</si>
  <si>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</si>
  <si>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</si>
  <si>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</si>
  <si>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</si>
  <si>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</si>
  <si>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</si>
  <si>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</si>
  <si>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</si>
  <si>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</si>
  <si>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</si>
  <si>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</si>
  <si>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</si>
  <si>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</si>
  <si>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</si>
  <si>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</si>
  <si>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</si>
  <si>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</si>
  <si>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</si>
  <si>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</si>
  <si>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</si>
  <si>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</si>
  <si>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</si>
  <si>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</si>
  <si>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</si>
  <si>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</si>
  <si>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</si>
  <si>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</si>
  <si>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</si>
  <si>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</si>
  <si>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</si>
  <si>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</si>
  <si>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</si>
  <si>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</si>
  <si>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</si>
  <si>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</si>
  <si>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</si>
  <si>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</si>
  <si>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</si>
  <si>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</si>
  <si>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</si>
  <si>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</si>
  <si>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</si>
  <si>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</si>
  <si>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</si>
  <si>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</si>
  <si>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</si>
  <si>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</si>
  <si>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</si>
  <si>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</si>
  <si>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</si>
  <si>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</si>
  <si>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</si>
  <si>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</si>
  <si>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</si>
  <si>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</si>
  <si>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</si>
  <si>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</si>
  <si>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</si>
  <si>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</si>
  <si>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</si>
  <si>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</si>
  <si>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</si>
  <si>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</si>
  <si>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</si>
  <si>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</si>
  <si>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</si>
  <si>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</si>
  <si>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</si>
  <si>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</si>
  <si>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</si>
  <si>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</si>
  <si>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</si>
  <si>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</si>
  <si>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</si>
  <si>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</si>
  <si>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</si>
  <si>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</si>
  <si>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</si>
  <si>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</si>
  <si>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</si>
  <si>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</si>
  <si>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</si>
  <si>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</si>
  <si>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</si>
  <si>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</si>
  <si>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</si>
  <si>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</si>
  <si>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</si>
  <si>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</si>
  <si>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</si>
  <si>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</si>
  <si>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</si>
  <si>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</si>
  <si>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</si>
  <si>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</si>
  <si>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</si>
  <si>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</si>
  <si>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</si>
  <si>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</si>
  <si>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</si>
  <si>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</si>
  <si>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</si>
  <si>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</si>
  <si>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</si>
  <si>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</si>
  <si>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</si>
  <si>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</si>
  <si>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</si>
  <si>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</si>
  <si>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</si>
  <si>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</si>
  <si>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</si>
  <si>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</si>
  <si>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</si>
  <si>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</si>
  <si>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</si>
  <si>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</si>
  <si>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</si>
  <si>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</si>
  <si>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</si>
  <si>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</si>
  <si>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</si>
  <si>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</si>
  <si>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</si>
  <si>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</si>
  <si>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</si>
  <si>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</si>
  <si>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</si>
  <si>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</si>
  <si>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</si>
  <si>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</si>
  <si>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</si>
  <si>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</si>
  <si>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</si>
  <si>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</si>
  <si>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</si>
  <si>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</si>
  <si>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</si>
  <si>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</si>
  <si>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</si>
  <si>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</si>
  <si>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</si>
  <si>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</si>
  <si>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</si>
  <si>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</si>
  <si>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</si>
  <si>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</si>
  <si>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</si>
  <si>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</si>
  <si>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</si>
  <si>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</si>
  <si>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</si>
  <si>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</si>
  <si>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</si>
  <si>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</si>
  <si>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</si>
  <si>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</si>
  <si>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</si>
  <si>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</si>
  <si>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</si>
  <si>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</si>
  <si>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</si>
  <si>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</si>
  <si>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</si>
  <si>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</si>
  <si>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</si>
  <si>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</si>
  <si>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</si>
  <si>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</si>
  <si>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</si>
  <si>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</si>
  <si>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</si>
  <si>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</si>
  <si>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</si>
  <si>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</si>
  <si>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</si>
  <si>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</si>
  <si>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</si>
  <si>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</si>
  <si>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</si>
  <si>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</si>
  <si>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</si>
  <si>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</si>
  <si>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</si>
  <si>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</si>
  <si>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</si>
  <si>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</si>
  <si>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</si>
  <si>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</si>
  <si>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</si>
  <si>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</si>
  <si>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</si>
  <si>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</si>
  <si>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</si>
  <si>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</si>
  <si>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</si>
  <si>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</si>
  <si>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</si>
  <si>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</si>
  <si>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</si>
  <si>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</si>
  <si>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</si>
  <si>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</si>
  <si>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</si>
  <si>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</si>
  <si>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</si>
  <si>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</si>
  <si>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</si>
  <si>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</si>
  <si>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</si>
  <si>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</si>
  <si>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</si>
  <si>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</si>
  <si>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</si>
  <si>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</si>
  <si>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</si>
  <si>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</si>
  <si>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</si>
  <si>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</si>
  <si>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</si>
  <si>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</si>
  <si>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</si>
  <si>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</si>
  <si>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</si>
  <si>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</si>
  <si>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</si>
  <si>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</si>
  <si>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</si>
  <si>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</si>
  <si>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</si>
  <si>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</si>
  <si>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</si>
  <si>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</si>
  <si>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</si>
  <si>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</si>
  <si>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</si>
  <si>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</si>
  <si>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</si>
  <si>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</si>
  <si>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</si>
  <si>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</si>
  <si>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</si>
  <si>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</si>
  <si>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</si>
  <si>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</si>
  <si>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</si>
  <si>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</si>
  <si>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</si>
  <si>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</si>
  <si>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</si>
  <si>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</si>
  <si>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</si>
  <si>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</si>
  <si>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</si>
  <si>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</si>
  <si>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</si>
  <si>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</si>
  <si>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</si>
  <si>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</si>
  <si>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</si>
  <si>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</si>
  <si>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</si>
  <si>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</si>
  <si>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</si>
  <si>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</si>
  <si>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</si>
  <si>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</si>
  <si>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</si>
  <si>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</si>
  <si>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</si>
  <si>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</si>
  <si>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</si>
  <si>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</si>
  <si>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</si>
  <si>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</si>
  <si>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</si>
  <si>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</si>
  <si>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</si>
  <si>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</si>
  <si>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</si>
  <si>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</si>
  <si>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</si>
  <si>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</si>
  <si>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</si>
  <si>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</si>
  <si>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</si>
  <si>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</si>
  <si>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</si>
  <si>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</si>
  <si>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</si>
  <si>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</si>
  <si>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</si>
  <si>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</si>
  <si>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</si>
  <si>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</si>
  <si>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</si>
  <si>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</si>
  <si>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</si>
  <si>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</si>
  <si>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</si>
  <si>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</si>
  <si>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</si>
  <si>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</si>
  <si>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</si>
  <si>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</si>
  <si>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</si>
  <si>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</si>
  <si>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</si>
  <si>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</si>
  <si>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</si>
  <si>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</si>
  <si>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</si>
  <si>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</si>
  <si>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</si>
  <si>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</si>
  <si>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</si>
  <si>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</si>
  <si>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</si>
  <si>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</si>
  <si>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</si>
  <si>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</si>
  <si>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</si>
  <si>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</si>
  <si>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</si>
  <si>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</si>
  <si>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</si>
  <si>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</si>
  <si>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</si>
  <si>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</si>
  <si>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</si>
  <si>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</si>
  <si>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</si>
  <si>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</si>
  <si>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</si>
  <si>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</si>
  <si>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</si>
  <si>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</si>
  <si>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</si>
  <si>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</si>
  <si>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</si>
  <si>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</si>
  <si>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</si>
  <si>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</si>
  <si>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</si>
  <si>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</si>
  <si>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</si>
  <si>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</si>
  <si>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</si>
  <si>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</si>
  <si>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</si>
  <si>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</si>
  <si>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</si>
  <si>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</si>
  <si>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</si>
  <si>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</si>
  <si>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</si>
  <si>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</si>
  <si>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</si>
  <si>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</si>
  <si>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</si>
  <si>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</si>
  <si>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</si>
  <si>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</si>
  <si>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</si>
  <si>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</si>
  <si>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</si>
  <si>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</si>
  <si>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</si>
  <si>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</si>
  <si>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</si>
  <si>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</si>
  <si>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</si>
  <si>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</si>
  <si>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</si>
  <si>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</si>
  <si>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</si>
  <si>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</si>
  <si>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</si>
  <si>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</si>
  <si>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</si>
  <si>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</si>
  <si>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</si>
  <si>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</si>
  <si>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</si>
  <si>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</si>
  <si>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</si>
  <si>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</si>
  <si>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</si>
  <si>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</si>
  <si>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</si>
  <si>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</si>
  <si>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</si>
  <si>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</si>
  <si>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</si>
  <si>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</si>
  <si>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</si>
  <si>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</si>
  <si>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</si>
  <si>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</si>
  <si>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</si>
  <si>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</si>
  <si>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</si>
  <si>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</si>
  <si>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</si>
  <si>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</si>
  <si>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</si>
  <si>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</si>
  <si>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</si>
  <si>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</si>
  <si>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</si>
  <si>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</si>
  <si>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</si>
  <si>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</si>
  <si>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</si>
  <si>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</si>
  <si>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</si>
  <si>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</si>
  <si>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</si>
  <si>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</si>
  <si>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</si>
  <si>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</si>
  <si>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</si>
  <si>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</si>
  <si>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</si>
  <si>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</si>
  <si>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</si>
  <si>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</si>
  <si>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</si>
  <si>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</si>
  <si>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</si>
  <si>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</si>
  <si>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</si>
  <si>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</si>
  <si>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</si>
  <si>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</si>
  <si>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</si>
  <si>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</si>
  <si>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</si>
  <si>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</si>
  <si>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</si>
  <si>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</si>
  <si>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</si>
  <si>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</si>
  <si>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</si>
  <si>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</si>
  <si>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</si>
  <si>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</si>
  <si>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</si>
  <si>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</si>
  <si>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</si>
  <si>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</si>
  <si>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</si>
  <si>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</si>
  <si>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</si>
  <si>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</si>
  <si>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</si>
  <si>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</si>
  <si>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</si>
  <si>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</si>
  <si>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</si>
  <si>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</si>
  <si>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</si>
  <si>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</si>
  <si>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</si>
  <si>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</si>
  <si>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</si>
  <si>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</si>
  <si>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</si>
  <si>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</si>
  <si>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</si>
  <si>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</si>
  <si>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</si>
  <si>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</si>
  <si>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</si>
  <si>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</si>
  <si>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</si>
  <si>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</si>
  <si>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</si>
  <si>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</si>
  <si>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</si>
  <si>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</si>
  <si>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</si>
  <si>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</si>
  <si>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</si>
  <si>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</si>
  <si>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</si>
  <si>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</si>
  <si>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</si>
  <si>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</si>
  <si>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</si>
  <si>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</si>
  <si>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</si>
  <si>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</si>
  <si>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</si>
  <si>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</si>
  <si>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</si>
  <si>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</si>
  <si>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</si>
  <si>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</si>
  <si>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</si>
  <si>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</si>
  <si>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</si>
  <si>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</si>
  <si>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</si>
  <si>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</si>
  <si>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</si>
  <si>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</si>
  <si>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</si>
  <si>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</si>
  <si>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</si>
  <si>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</si>
  <si>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</si>
  <si>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</si>
  <si>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</si>
  <si>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</si>
  <si>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</si>
  <si>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</si>
  <si>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</si>
  <si>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</si>
  <si>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</si>
  <si>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</si>
  <si>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</si>
  <si>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</si>
  <si>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</si>
  <si>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</si>
  <si>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</si>
  <si>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</si>
  <si>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</si>
  <si>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</si>
  <si>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</si>
  <si>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</si>
  <si>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</si>
  <si>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</si>
  <si>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</si>
  <si>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</si>
  <si>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</si>
  <si>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</si>
  <si>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</si>
  <si>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</si>
  <si>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</si>
  <si>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</si>
  <si>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</si>
  <si>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</si>
  <si>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</si>
  <si>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</si>
  <si>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</si>
  <si>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</si>
  <si>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</si>
  <si>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</si>
  <si>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</si>
  <si>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</si>
  <si>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</si>
  <si>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</si>
  <si>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</si>
  <si>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</si>
  <si>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</si>
  <si>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</si>
  <si>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</si>
  <si>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</si>
  <si>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</si>
  <si>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</si>
  <si>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</si>
  <si>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</si>
  <si>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</si>
  <si>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</si>
  <si>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</si>
  <si>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</si>
  <si>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</si>
  <si>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</si>
  <si>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</si>
  <si>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</si>
  <si>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</si>
  <si>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</si>
  <si>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</si>
  <si>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</si>
  <si>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</si>
  <si>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</si>
  <si>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</si>
  <si>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</si>
  <si>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</si>
  <si>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</si>
  <si>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</si>
  <si>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</si>
  <si>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</si>
  <si>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</si>
  <si>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</si>
  <si>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</si>
  <si>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</si>
  <si>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</si>
  <si>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</si>
  <si>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</si>
  <si>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</si>
  <si>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</si>
  <si>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</si>
  <si>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</si>
  <si>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</si>
  <si>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</si>
  <si>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</si>
  <si>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</si>
  <si>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</si>
  <si>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</si>
  <si>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</si>
  <si>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</si>
  <si>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</si>
  <si>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</si>
  <si>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</si>
  <si>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</si>
  <si>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</si>
  <si>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</si>
  <si>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</si>
  <si>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</si>
  <si>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</si>
  <si>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</si>
  <si>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</si>
  <si>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</si>
  <si>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</si>
  <si>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</si>
  <si>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</si>
  <si>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</si>
  <si>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</si>
  <si>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</si>
  <si>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</si>
  <si>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</si>
  <si>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</si>
  <si>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</si>
  <si>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</si>
  <si>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</si>
  <si>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</si>
  <si>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</si>
  <si>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</si>
  <si>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</si>
  <si>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</si>
  <si>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</si>
  <si>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</si>
  <si>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</si>
  <si>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</si>
  <si>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</si>
  <si>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</si>
  <si>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</si>
  <si>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</si>
  <si>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</si>
  <si>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</si>
  <si>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</si>
  <si>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</si>
  <si>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</si>
  <si>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</si>
  <si>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</si>
  <si>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</si>
  <si>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</si>
  <si>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</si>
  <si>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</si>
  <si>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</si>
  <si>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</si>
  <si>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</si>
  <si>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</si>
  <si>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</si>
  <si>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</si>
  <si>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</si>
  <si>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</si>
  <si>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</si>
  <si>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</si>
  <si>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</si>
  <si>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</si>
  <si>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</si>
  <si>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</si>
  <si>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</si>
  <si>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</si>
  <si>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</si>
  <si>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</si>
  <si>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</si>
  <si>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</si>
  <si>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</si>
  <si>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</si>
  <si>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</si>
  <si>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</si>
  <si>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</si>
  <si>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</si>
  <si>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</si>
  <si>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</si>
  <si>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</si>
  <si>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</si>
  <si>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</si>
  <si>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</si>
  <si>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</si>
  <si>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</si>
  <si>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</si>
  <si>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</si>
  <si>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</si>
  <si>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</si>
  <si>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</si>
  <si>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</si>
  <si>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</si>
  <si>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</si>
  <si>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</si>
  <si>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</si>
  <si>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</si>
  <si>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</si>
  <si>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</si>
  <si>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</si>
  <si>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</si>
  <si>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</si>
  <si>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</si>
  <si>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</si>
  <si>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</si>
  <si>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</si>
  <si>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</si>
  <si>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</si>
  <si>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</si>
  <si>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</si>
  <si>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</si>
  <si>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</si>
  <si>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</si>
  <si>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</si>
  <si>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</si>
  <si>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</si>
  <si>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</si>
  <si>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</si>
  <si>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</si>
  <si>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</si>
  <si>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</si>
  <si>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</si>
  <si>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</si>
  <si>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</si>
  <si>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</si>
  <si>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</si>
  <si>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</si>
  <si>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</si>
  <si>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</si>
  <si>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</si>
  <si>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</si>
  <si>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</si>
  <si>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</si>
  <si>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</si>
  <si>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</si>
  <si>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</si>
  <si>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</si>
  <si>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</si>
  <si>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</si>
  <si>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</si>
  <si>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</si>
  <si>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</si>
  <si>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</si>
  <si>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</si>
  <si>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</si>
  <si>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</si>
  <si>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</si>
  <si>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</si>
  <si>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</si>
  <si>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</si>
  <si>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</si>
  <si>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</si>
  <si>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</si>
  <si>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</si>
  <si>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</si>
  <si>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</si>
  <si>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</si>
  <si>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</si>
  <si>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</si>
  <si>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</si>
  <si>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</si>
  <si>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</si>
  <si>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</si>
  <si>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</si>
  <si>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</si>
  <si>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</si>
  <si>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</si>
  <si>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</si>
  <si>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</si>
  <si>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</si>
  <si>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</si>
  <si>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</si>
  <si>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</si>
  <si>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</si>
  <si>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</si>
  <si>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</si>
  <si>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</si>
  <si>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</si>
  <si>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</si>
  <si>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</si>
  <si>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</si>
  <si>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</si>
  <si>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</si>
  <si>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</si>
  <si>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</si>
  <si>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</si>
  <si>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</si>
  <si>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</si>
  <si>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</si>
  <si>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</si>
  <si>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</si>
  <si>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</si>
  <si>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</si>
  <si>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</si>
  <si>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</si>
  <si>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</si>
  <si>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</si>
  <si>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</si>
  <si>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</si>
  <si>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</si>
  <si>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</si>
  <si>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</si>
  <si>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</si>
  <si>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</si>
  <si>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</si>
  <si>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</si>
  <si>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</si>
  <si>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</si>
  <si>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</si>
  <si>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</si>
  <si>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</si>
  <si>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</si>
  <si>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</si>
  <si>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</si>
  <si>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</si>
  <si>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</si>
  <si>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</si>
  <si>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</si>
  <si>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</si>
  <si>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</si>
  <si>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</si>
  <si>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</si>
  <si>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</si>
  <si>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</si>
  <si>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</si>
  <si>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</si>
  <si>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</si>
  <si>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</si>
  <si>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</si>
  <si>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</si>
  <si>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</si>
  <si>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</si>
  <si>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</si>
  <si>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</si>
  <si>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</si>
  <si>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</si>
  <si>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</si>
  <si>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</si>
  <si>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</si>
  <si>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</si>
  <si>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</si>
  <si>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</si>
  <si>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</si>
  <si>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</si>
  <si>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</si>
  <si>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</si>
  <si>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</si>
  <si>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</si>
  <si>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</si>
  <si>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</si>
  <si>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</si>
  <si>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</si>
  <si>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</si>
  <si>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</si>
  <si>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</si>
  <si>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</si>
  <si>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</si>
  <si>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</si>
  <si>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</si>
  <si>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</si>
  <si>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</si>
  <si>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</si>
  <si>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</si>
  <si>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</si>
  <si>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</si>
  <si>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</si>
  <si>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</si>
  <si>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</si>
  <si>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</si>
  <si>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</si>
  <si>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</si>
  <si>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</si>
  <si>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</si>
  <si>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</si>
  <si>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</si>
  <si>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</si>
  <si>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</si>
  <si>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</si>
  <si>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</si>
  <si>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</si>
  <si>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</si>
  <si>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</si>
  <si>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</si>
  <si>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</si>
  <si>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</si>
  <si>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</si>
  <si>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</si>
  <si>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</si>
  <si>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</si>
  <si>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</si>
  <si>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</si>
  <si>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</si>
  <si>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</si>
  <si>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</si>
  <si>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</si>
  <si>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</si>
  <si>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</si>
  <si>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</si>
  <si>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</si>
  <si>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</si>
  <si>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</si>
  <si>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</si>
  <si>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</si>
  <si>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</si>
  <si>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</si>
  <si>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</si>
  <si>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</si>
  <si>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</si>
  <si>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</si>
  <si>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</si>
  <si>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</si>
  <si>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</si>
  <si>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</si>
  <si>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</si>
  <si>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</si>
  <si>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</si>
  <si>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</si>
  <si>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</si>
  <si>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</si>
  <si>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</si>
  <si>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</si>
  <si>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</si>
  <si>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</si>
  <si>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</si>
  <si>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</si>
  <si>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</si>
  <si>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</si>
  <si>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</si>
  <si>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</si>
  <si>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</si>
  <si>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</si>
  <si>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</si>
  <si>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</si>
  <si>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</si>
  <si>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</si>
  <si>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</si>
  <si>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</si>
  <si>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</si>
  <si>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</si>
  <si>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</si>
  <si>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</si>
  <si>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</si>
  <si>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</si>
  <si>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</si>
  <si>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</si>
  <si>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</si>
  <si>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</si>
  <si>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</si>
  <si>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</si>
  <si>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</si>
  <si>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</si>
  <si>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</si>
  <si>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</si>
  <si>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</si>
  <si>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</si>
  <si>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</si>
  <si>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</si>
  <si>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</si>
  <si>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</si>
  <si>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</si>
  <si>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</si>
  <si>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</si>
  <si>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</si>
  <si>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</si>
  <si>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</si>
  <si>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</si>
  <si>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</si>
  <si>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</si>
  <si>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</si>
  <si>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</si>
  <si>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</si>
  <si>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</si>
  <si>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</si>
  <si>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</si>
  <si>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</si>
  <si>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</si>
  <si>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</si>
  <si>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</si>
  <si>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</si>
  <si>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</si>
  <si>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</si>
  <si>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</si>
  <si>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</si>
  <si>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</si>
  <si>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</si>
  <si>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</si>
  <si>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</si>
  <si>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</si>
  <si>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</si>
  <si>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</si>
  <si>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</si>
  <si>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</si>
  <si>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</si>
  <si>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</si>
  <si>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</si>
  <si>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</si>
  <si>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</si>
  <si>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</si>
  <si>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</si>
  <si>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</si>
  <si>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</si>
  <si>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</si>
  <si>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</si>
  <si>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</si>
  <si>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</si>
  <si>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</si>
  <si>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</si>
  <si>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</si>
  <si>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</si>
  <si>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</si>
  <si>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</si>
  <si>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</si>
  <si>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</si>
  <si>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</si>
  <si>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</si>
  <si>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</si>
  <si>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</si>
  <si>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</si>
  <si>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</si>
  <si>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</si>
  <si>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</si>
  <si>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</si>
  <si>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</si>
  <si>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</si>
  <si>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</si>
  <si>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</si>
  <si>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</si>
  <si>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</si>
  <si>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</si>
  <si>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</si>
  <si>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</si>
  <si>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</si>
  <si>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</si>
  <si>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</si>
  <si>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</si>
  <si>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</si>
  <si>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</si>
  <si>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</si>
  <si>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</si>
  <si>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</si>
  <si>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</si>
  <si>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</si>
  <si>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</si>
  <si>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</si>
  <si>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</si>
  <si>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</si>
  <si>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</si>
  <si>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</si>
  <si>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</si>
  <si>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</si>
  <si>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</si>
  <si>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</si>
  <si>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</si>
  <si>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</si>
  <si>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</si>
  <si>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</si>
  <si>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</si>
  <si>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</si>
  <si>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</si>
  <si>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</si>
  <si>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</si>
  <si>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</si>
  <si>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</si>
  <si>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</si>
  <si>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</si>
  <si>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</si>
  <si>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</si>
  <si>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</si>
  <si>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</si>
  <si>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</si>
  <si>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</si>
  <si>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</si>
  <si>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</si>
  <si>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</si>
  <si>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</si>
  <si>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</si>
  <si>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</si>
  <si>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</si>
  <si>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</si>
  <si>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</si>
  <si>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</si>
  <si>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</si>
  <si>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</si>
  <si>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</si>
  <si>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</si>
  <si>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</si>
  <si>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</si>
  <si>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</si>
  <si>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</si>
  <si>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</si>
  <si>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</si>
  <si>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</si>
  <si>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</si>
  <si>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</si>
  <si>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</si>
  <si>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</si>
  <si>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</si>
  <si>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</si>
  <si>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</si>
  <si>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</si>
  <si>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</si>
  <si>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</si>
  <si>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</si>
  <si>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</si>
  <si>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</si>
  <si>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</si>
  <si>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</si>
  <si>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</si>
  <si>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</si>
  <si>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</si>
  <si>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</si>
  <si>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</si>
  <si>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</si>
  <si>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</si>
  <si>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</si>
  <si>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</si>
  <si>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</si>
  <si>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</si>
  <si>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</si>
  <si>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</si>
  <si>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</si>
  <si>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</si>
  <si>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</si>
  <si>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</si>
  <si>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</si>
  <si>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</si>
  <si>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</si>
  <si>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</si>
  <si>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</si>
  <si>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</si>
  <si>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</si>
  <si>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</si>
  <si>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</si>
  <si>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</si>
  <si>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</si>
  <si>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</si>
  <si>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</si>
  <si>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</si>
  <si>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</si>
  <si>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</si>
  <si>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</si>
  <si>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</si>
  <si>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</si>
  <si>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</si>
  <si>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</si>
  <si>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</si>
  <si>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</si>
  <si>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</si>
  <si>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</si>
  <si>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</si>
  <si>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</si>
  <si>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</si>
  <si>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</si>
  <si>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</si>
  <si>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</si>
  <si>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</si>
  <si>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</si>
  <si>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</si>
  <si>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</si>
  <si>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</si>
  <si>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</si>
  <si>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</si>
  <si>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</si>
  <si>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</si>
  <si>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</si>
  <si>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</si>
  <si>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</si>
  <si>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</si>
  <si>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</si>
  <si>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</si>
  <si>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</si>
  <si>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</si>
  <si>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</si>
  <si>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</si>
  <si>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</si>
  <si>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</si>
  <si>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</si>
  <si>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</si>
  <si>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</si>
  <si>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</si>
  <si>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</si>
  <si>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</si>
  <si>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</si>
  <si>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</si>
  <si>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</si>
  <si>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</si>
  <si>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</si>
  <si>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</si>
  <si>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</si>
  <si>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</si>
  <si>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</si>
  <si>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</si>
  <si>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</si>
  <si>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</si>
  <si>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</si>
  <si>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</si>
  <si>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</si>
  <si>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</si>
  <si>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</si>
  <si>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</si>
  <si>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</si>
  <si>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</si>
  <si>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</si>
  <si>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</si>
  <si>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</si>
  <si>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</si>
  <si>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</si>
  <si>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</si>
  <si>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</si>
  <si>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</si>
  <si>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</si>
  <si>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</si>
  <si>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</si>
  <si>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</si>
  <si>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</si>
  <si>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</si>
  <si>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</si>
  <si>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</si>
  <si>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</si>
  <si>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</si>
  <si>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</si>
  <si>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</si>
  <si>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</si>
  <si>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</si>
  <si>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</si>
  <si>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</si>
  <si>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</si>
  <si>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</si>
  <si>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</si>
  <si>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</si>
  <si>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</si>
  <si>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</si>
  <si>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</si>
  <si>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</si>
  <si>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</si>
  <si>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</si>
  <si>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</si>
  <si>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</si>
  <si>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</si>
  <si>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</si>
  <si>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</si>
  <si>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</si>
  <si>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</si>
  <si>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</si>
  <si>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</si>
  <si>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</si>
  <si>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</si>
  <si>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</si>
  <si>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</si>
  <si>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</si>
  <si>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</si>
  <si>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</si>
  <si>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</si>
  <si>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</si>
  <si>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</si>
  <si>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</si>
  <si>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</si>
  <si>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</si>
  <si>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</si>
  <si>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</si>
  <si>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</si>
  <si>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</si>
  <si>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</si>
  <si>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</si>
  <si>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</si>
  <si>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</si>
  <si>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</si>
  <si>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</si>
  <si>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</si>
  <si>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</si>
  <si>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</si>
  <si>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</si>
  <si>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</si>
  <si>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</si>
  <si>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</si>
  <si>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</si>
  <si>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</si>
  <si>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</si>
  <si>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</si>
  <si>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</si>
  <si>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</si>
  <si>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</si>
  <si>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</si>
  <si>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</si>
  <si>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</si>
  <si>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</si>
  <si>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</si>
  <si>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</si>
  <si>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</si>
  <si>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</si>
  <si>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</si>
  <si>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</si>
  <si>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</si>
  <si>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</si>
  <si>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</si>
  <si>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</si>
  <si>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</si>
  <si>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</si>
  <si>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</si>
  <si>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</si>
  <si>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</si>
  <si>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</si>
  <si>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</si>
  <si>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</si>
  <si>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</si>
  <si>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</si>
  <si>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</si>
  <si>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</si>
  <si>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</si>
  <si>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</si>
  <si>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</si>
  <si>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</si>
  <si>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</si>
  <si>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</si>
  <si>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</si>
  <si>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</si>
  <si>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</si>
  <si>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</si>
  <si>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</si>
  <si>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</si>
  <si>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</si>
  <si>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</si>
  <si>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</si>
  <si>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</si>
  <si>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</si>
  <si>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</si>
  <si>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</si>
  <si>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</si>
  <si>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</si>
  <si>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</si>
  <si>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</si>
  <si>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</si>
  <si>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</si>
  <si>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</si>
  <si>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</si>
  <si>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</si>
  <si>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</si>
  <si>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</si>
  <si>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</si>
  <si>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</si>
  <si>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</si>
  <si>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</si>
  <si>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</si>
  <si>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</si>
  <si>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</si>
  <si>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</si>
  <si>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</si>
  <si>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</si>
  <si>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</si>
  <si>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</si>
  <si>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</si>
  <si>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</si>
  <si>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</si>
  <si>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</si>
  <si>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</si>
  <si>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</si>
  <si>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</si>
  <si>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</si>
  <si>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</si>
  <si>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</si>
  <si>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</si>
  <si>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</si>
  <si>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</si>
  <si>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</si>
  <si>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</si>
  <si>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</si>
  <si>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</si>
  <si>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</si>
  <si>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</si>
  <si>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</si>
  <si>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</si>
  <si>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</si>
  <si>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</si>
  <si>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</si>
  <si>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</si>
  <si>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</si>
  <si>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</si>
  <si>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</si>
  <si>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</si>
  <si>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</si>
  <si>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</si>
  <si>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</si>
  <si>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</si>
  <si>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</si>
  <si>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</si>
  <si>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</si>
  <si>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</si>
  <si>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</si>
  <si>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</si>
  <si>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</si>
  <si>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</si>
  <si>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</si>
  <si>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</si>
  <si>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</si>
  <si>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</si>
  <si>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</si>
  <si>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</si>
  <si>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</si>
  <si>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</si>
  <si>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</si>
  <si>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</si>
  <si>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</si>
  <si>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</si>
  <si>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</si>
  <si>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</si>
  <si>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</si>
  <si>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</si>
  <si>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</si>
  <si>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</si>
  <si>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</si>
  <si>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</si>
  <si>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</si>
  <si>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</si>
  <si>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</si>
  <si>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</si>
  <si>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</si>
  <si>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</si>
  <si>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</si>
  <si>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</si>
  <si>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</si>
  <si>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</si>
  <si>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</si>
  <si>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</si>
  <si>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</si>
  <si>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</si>
  <si>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</si>
  <si>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</si>
  <si>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</si>
  <si>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</si>
  <si>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</si>
  <si>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</si>
  <si>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</si>
  <si>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</si>
  <si>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</si>
  <si>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</si>
  <si>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</si>
  <si>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</si>
  <si>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</si>
  <si>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</si>
  <si>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</si>
  <si>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</si>
  <si>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</si>
  <si>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</si>
  <si>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</si>
  <si>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</si>
  <si>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</si>
  <si>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</si>
  <si>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</si>
  <si>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</si>
  <si>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</si>
  <si>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</si>
  <si>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</si>
  <si>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</si>
  <si>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</si>
  <si>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</si>
  <si>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</si>
  <si>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</si>
  <si>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</si>
  <si>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</si>
  <si>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</si>
  <si>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</si>
  <si>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</si>
  <si>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</si>
  <si>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</si>
  <si>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</si>
  <si>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</si>
  <si>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</si>
  <si>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</si>
  <si>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</si>
  <si>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</si>
  <si>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</si>
  <si>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</si>
  <si>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</si>
  <si>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</si>
  <si>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</si>
  <si>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</si>
  <si>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</si>
  <si>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</si>
  <si>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</si>
  <si>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</si>
  <si>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</si>
  <si>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</si>
  <si>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</si>
  <si>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</si>
  <si>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</si>
  <si>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</si>
  <si>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</si>
  <si>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</si>
  <si>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</si>
  <si>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</si>
  <si>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</si>
  <si>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</si>
  <si>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</si>
  <si>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</si>
  <si>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</si>
  <si>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</si>
  <si>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</si>
  <si>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</si>
  <si>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</si>
  <si>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</si>
  <si>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</si>
  <si>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</si>
  <si>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</si>
  <si>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</si>
  <si>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</si>
  <si>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</si>
  <si>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</si>
  <si>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</si>
  <si>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</si>
  <si>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</si>
  <si>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</si>
  <si>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</si>
  <si>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</si>
  <si>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</si>
  <si>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</si>
  <si>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</si>
  <si>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</si>
  <si>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</si>
  <si>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</si>
  <si>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</si>
  <si>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</si>
  <si>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</si>
  <si>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</si>
  <si>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</si>
  <si>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</si>
  <si>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</si>
  <si>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</si>
  <si>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</si>
  <si>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</si>
  <si>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</si>
  <si>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</si>
  <si>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</si>
  <si>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</si>
  <si>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</si>
  <si>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</si>
  <si>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</si>
  <si>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</si>
  <si>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</si>
  <si>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</si>
  <si>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</si>
  <si>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</si>
  <si>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</si>
  <si>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</si>
  <si>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</si>
  <si>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</si>
  <si>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</si>
  <si>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</si>
  <si>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</si>
  <si>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</si>
  <si>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</si>
  <si>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</si>
  <si>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</si>
  <si>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</si>
  <si>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</si>
  <si>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</si>
  <si>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</si>
  <si>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</si>
  <si>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</si>
  <si>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</si>
  <si>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</si>
  <si>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</si>
  <si>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</si>
  <si>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</si>
  <si>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</si>
  <si>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</si>
  <si>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</si>
  <si>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</si>
  <si>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</si>
  <si>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</si>
  <si>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</si>
  <si>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</si>
  <si>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</si>
  <si>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</si>
  <si>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</si>
  <si>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</si>
  <si>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</si>
  <si>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</si>
  <si>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</si>
  <si>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</si>
  <si>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</si>
  <si>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</si>
  <si>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</si>
  <si>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</si>
  <si>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</si>
  <si>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</si>
  <si>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</si>
  <si>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</si>
  <si>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</si>
  <si>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</si>
  <si>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</si>
  <si>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</si>
  <si>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</si>
  <si>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</si>
  <si>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</si>
  <si>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</si>
  <si>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</si>
  <si>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</si>
  <si>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</si>
  <si>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</si>
  <si>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</si>
  <si>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</si>
  <si>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</si>
  <si>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</si>
  <si>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</si>
  <si>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</si>
  <si>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</si>
  <si>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</si>
  <si>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</si>
  <si>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</si>
  <si>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</si>
  <si>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</si>
  <si>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</si>
  <si>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</si>
  <si>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</si>
  <si>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</si>
  <si>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</si>
  <si>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</si>
  <si>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</si>
  <si>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</si>
  <si>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</si>
  <si>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</si>
  <si>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</si>
  <si>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</si>
  <si>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</si>
  <si>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</si>
  <si>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</si>
  <si>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</si>
  <si>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</si>
  <si>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</si>
  <si>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</si>
  <si>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</si>
  <si>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</si>
  <si>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</si>
  <si>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</si>
  <si>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</si>
  <si>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</si>
  <si>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</si>
  <si>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</si>
  <si>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</si>
  <si>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</si>
  <si>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</si>
  <si>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</si>
  <si>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</si>
  <si>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</si>
  <si>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</si>
  <si>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</si>
  <si>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</si>
  <si>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</si>
  <si>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</si>
  <si>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</si>
  <si>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</si>
  <si>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</si>
  <si>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</si>
  <si>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</si>
  <si>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</si>
  <si>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</si>
  <si>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</si>
  <si>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</si>
  <si>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</si>
  <si>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</si>
  <si>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</si>
  <si>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</si>
  <si>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</si>
  <si>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</si>
  <si>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</si>
  <si>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</si>
  <si>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</si>
  <si>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</si>
  <si>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</si>
  <si>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</si>
  <si>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</si>
  <si>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</si>
  <si>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</si>
  <si>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</si>
  <si>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</si>
  <si>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</si>
  <si>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</si>
  <si>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</si>
  <si>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</si>
  <si>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</si>
  <si>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</si>
  <si>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</si>
  <si>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</si>
  <si>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</si>
  <si>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</si>
  <si>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</si>
  <si>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</si>
  <si>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</si>
  <si>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</si>
  <si>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</si>
  <si>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</si>
  <si>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</si>
  <si>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</si>
  <si>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</si>
  <si>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</si>
  <si>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</si>
  <si>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</si>
  <si>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</si>
  <si>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</si>
  <si>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</si>
  <si>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</si>
  <si>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</si>
  <si>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</si>
  <si>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</si>
  <si>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</si>
  <si>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</si>
  <si>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</si>
  <si>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</si>
  <si>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</si>
  <si>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</si>
  <si>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</si>
  <si>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</si>
  <si>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</si>
  <si>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</si>
  <si>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</si>
  <si>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</si>
  <si>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</si>
  <si>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</si>
  <si>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</si>
  <si>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</si>
  <si>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</si>
  <si>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</si>
  <si>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</si>
  <si>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</si>
  <si>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</si>
  <si>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</si>
  <si>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</si>
  <si>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</si>
  <si>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</si>
  <si>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</si>
  <si>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</si>
  <si>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</si>
  <si>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</si>
  <si>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</si>
  <si>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</si>
  <si>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</si>
  <si>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</si>
  <si>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</si>
  <si>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</si>
  <si>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</si>
  <si>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</si>
  <si>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</si>
  <si>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</si>
  <si>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</si>
  <si>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</si>
  <si>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</si>
  <si>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</si>
  <si>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</si>
  <si>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</si>
  <si>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</si>
  <si>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</si>
  <si>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</si>
  <si>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</si>
  <si>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</si>
  <si>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</si>
  <si>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</si>
  <si>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</si>
  <si>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</si>
  <si>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</si>
  <si>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</si>
  <si>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</si>
  <si>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</si>
  <si>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</si>
  <si>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</si>
  <si>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</si>
  <si>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</si>
  <si>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</si>
  <si>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</si>
  <si>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</si>
  <si>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</si>
  <si>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</si>
  <si>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</si>
  <si>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</si>
  <si>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</si>
  <si>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</si>
  <si>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</si>
  <si>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</si>
  <si>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</si>
  <si>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</si>
  <si>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</si>
  <si>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</si>
  <si>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</si>
  <si>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</si>
  <si>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</si>
  <si>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</si>
  <si>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</si>
  <si>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</si>
  <si>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</si>
  <si>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</si>
  <si>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</si>
  <si>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</si>
  <si>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</si>
  <si>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</si>
  <si>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</si>
  <si>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</si>
  <si>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</si>
  <si>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</si>
  <si>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</si>
  <si>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</si>
  <si>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</si>
  <si>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</si>
  <si>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</si>
  <si>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</si>
  <si>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</si>
  <si>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</si>
  <si>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</si>
  <si>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</si>
  <si>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</si>
  <si>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</si>
  <si>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</si>
  <si>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</si>
  <si>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</si>
  <si>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</si>
  <si>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</si>
  <si>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</si>
  <si>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</si>
  <si>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</si>
  <si>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</si>
  <si>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</si>
  <si>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</si>
  <si>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</si>
  <si>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</si>
  <si>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</si>
  <si>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</si>
  <si>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</si>
  <si>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</si>
  <si>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</si>
  <si>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</si>
  <si>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</si>
  <si>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</si>
  <si>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</si>
  <si>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</si>
  <si>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</si>
  <si>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</si>
  <si>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</si>
  <si>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</si>
  <si>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</si>
  <si>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</si>
  <si>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</si>
  <si>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</si>
  <si>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</si>
  <si>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</si>
  <si>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</si>
  <si>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</si>
  <si>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</si>
  <si>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</si>
  <si>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</si>
  <si>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</si>
  <si>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</si>
  <si>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</si>
  <si>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</si>
  <si>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</si>
  <si>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</si>
  <si>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</si>
  <si>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</si>
  <si>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</si>
  <si>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</si>
  <si>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</si>
  <si>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</si>
  <si>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</si>
  <si>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</si>
  <si>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</si>
  <si>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</si>
  <si>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</si>
  <si>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</si>
  <si>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</si>
  <si>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</si>
  <si>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</si>
  <si>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</si>
  <si>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</si>
  <si>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</si>
  <si>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</si>
  <si>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</si>
  <si>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</si>
  <si>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</si>
  <si>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</si>
  <si>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</si>
  <si>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</si>
  <si>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</si>
  <si>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</si>
  <si>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</si>
  <si>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</si>
  <si>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</si>
  <si>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</si>
  <si>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</si>
  <si>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</si>
  <si>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</si>
  <si>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</si>
  <si>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</si>
  <si>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</si>
  <si>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</si>
  <si>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</si>
  <si>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</si>
  <si>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</si>
  <si>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</si>
  <si>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</si>
  <si>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</si>
  <si>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</si>
  <si>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</si>
  <si>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</si>
  <si>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</si>
  <si>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</si>
  <si>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</si>
  <si>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</si>
  <si>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</si>
  <si>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</si>
  <si>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</si>
  <si>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</si>
  <si>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</si>
  <si>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</si>
  <si>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</si>
  <si>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</si>
  <si>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</si>
  <si>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</si>
  <si>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</si>
  <si>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</si>
  <si>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</si>
  <si>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</si>
  <si>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</si>
  <si>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</si>
  <si>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</si>
  <si>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</si>
  <si>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</si>
  <si>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</si>
  <si>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</si>
  <si>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</si>
  <si>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</si>
  <si>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</si>
  <si>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</si>
  <si>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</si>
  <si>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</si>
  <si>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</si>
  <si>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</si>
  <si>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</si>
  <si>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</si>
  <si>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</si>
  <si>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</si>
  <si>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</si>
  <si>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</si>
  <si>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</si>
  <si>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</si>
  <si>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</si>
  <si>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</si>
  <si>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</si>
  <si>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</si>
  <si>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</si>
  <si>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</si>
  <si>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</si>
  <si>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</si>
  <si>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</si>
  <si>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</si>
  <si>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</si>
  <si>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</si>
  <si>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</si>
  <si>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</si>
  <si>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</si>
  <si>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</si>
  <si>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</si>
  <si>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</si>
  <si>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</si>
  <si>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</si>
  <si>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</si>
  <si>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</si>
  <si>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</si>
  <si>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</si>
  <si>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</si>
  <si>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</si>
  <si>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</si>
  <si>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</si>
  <si>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</si>
  <si>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</si>
  <si>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</si>
  <si>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</si>
  <si>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</si>
  <si>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</si>
  <si>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</si>
  <si>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</si>
  <si>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</si>
  <si>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</si>
  <si>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</si>
  <si>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</si>
  <si>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</si>
  <si>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</si>
  <si>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</si>
  <si>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</si>
  <si>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</si>
  <si>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</si>
  <si>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</si>
  <si>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</si>
  <si>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</si>
  <si>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</si>
  <si>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</si>
  <si>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</si>
  <si>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</si>
  <si>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</si>
  <si>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</si>
  <si>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</si>
  <si>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</si>
  <si>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</si>
  <si>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</si>
  <si>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</si>
  <si>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</si>
  <si>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</si>
  <si>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</si>
  <si>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</si>
  <si>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</si>
  <si>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</si>
  <si>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</si>
  <si>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</si>
  <si>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</si>
  <si>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</si>
  <si>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</si>
  <si>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</si>
  <si>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</si>
  <si>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</si>
  <si>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</si>
  <si>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</si>
  <si>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</si>
  <si>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</si>
  <si>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</si>
  <si>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</si>
  <si>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</si>
  <si>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</si>
  <si>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</si>
  <si>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</si>
  <si>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</si>
  <si>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</si>
  <si>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</si>
  <si>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</si>
  <si>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</si>
  <si>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</si>
  <si>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</si>
  <si>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</si>
  <si>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</si>
  <si>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</si>
  <si>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</si>
  <si>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</si>
  <si>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</si>
  <si>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</si>
  <si>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</si>
  <si>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</si>
  <si>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</si>
  <si>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</si>
  <si>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</si>
  <si>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</si>
  <si>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</si>
  <si>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</si>
  <si>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</si>
  <si>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</si>
  <si>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</si>
  <si>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</si>
  <si>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</si>
  <si>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</si>
  <si>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</si>
  <si>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</si>
  <si>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</si>
  <si>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</si>
  <si>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</si>
  <si>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</si>
  <si>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</si>
  <si>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</si>
  <si>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</si>
  <si>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</si>
  <si>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</si>
  <si>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</si>
  <si>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</si>
  <si>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</si>
  <si>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</si>
  <si>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</si>
  <si>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</si>
  <si>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</si>
  <si>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</si>
  <si>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</si>
  <si>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</si>
  <si>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</si>
  <si>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</si>
  <si>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</si>
  <si>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</si>
  <si>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</si>
  <si>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</si>
  <si>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</si>
  <si>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</si>
  <si>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</si>
  <si>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</si>
  <si>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</si>
  <si>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</si>
  <si>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</si>
  <si>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</si>
  <si>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</si>
  <si>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</si>
  <si>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</si>
  <si>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</si>
  <si>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</si>
  <si>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</si>
  <si>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</si>
  <si>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</si>
  <si>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</si>
  <si>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</si>
  <si>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</si>
  <si>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</si>
  <si>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</si>
  <si>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</si>
  <si>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</si>
  <si>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</si>
  <si>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</si>
  <si>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</si>
  <si>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</si>
  <si>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</si>
  <si>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</si>
  <si>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</si>
  <si>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</si>
  <si>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</si>
  <si>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</si>
  <si>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</si>
  <si>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</si>
  <si>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</si>
  <si>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</si>
  <si>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</si>
  <si>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</si>
  <si>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</si>
  <si>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</si>
  <si>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</si>
  <si>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</si>
  <si>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</si>
  <si>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</si>
  <si>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</si>
  <si>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</si>
  <si>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</si>
  <si>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</si>
  <si>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</si>
  <si>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</si>
  <si>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</si>
  <si>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</si>
  <si>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</si>
  <si>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</si>
  <si>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</si>
  <si>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</si>
  <si>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</si>
  <si>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</si>
  <si>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</si>
  <si>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</si>
  <si>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</si>
  <si>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</si>
  <si>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</si>
  <si>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</si>
  <si>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</si>
  <si>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</si>
  <si>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</si>
  <si>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</si>
  <si>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</si>
  <si>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</si>
  <si>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</si>
  <si>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</si>
  <si>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</si>
  <si>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</si>
  <si>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</si>
  <si>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</si>
  <si>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</si>
  <si>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</si>
  <si>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</si>
  <si>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</si>
  <si>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</si>
  <si>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</si>
  <si>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</si>
  <si>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</si>
  <si>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</si>
  <si>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</si>
  <si>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</si>
  <si>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</si>
  <si>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</si>
  <si>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</si>
  <si>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</si>
  <si>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</si>
  <si>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</si>
  <si>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</si>
  <si>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</si>
  <si>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</si>
  <si>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</si>
  <si>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</si>
  <si>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</si>
  <si>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</si>
  <si>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</si>
  <si>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</si>
  <si>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</si>
  <si>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</si>
  <si>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</si>
  <si>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</si>
  <si>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</si>
  <si>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</si>
  <si>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</si>
  <si>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</si>
  <si>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</si>
  <si>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</si>
  <si>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</si>
  <si>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</si>
  <si>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</si>
  <si>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</si>
  <si>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</si>
  <si>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</si>
  <si>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</si>
  <si>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</si>
  <si>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</si>
  <si>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</si>
  <si>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</si>
  <si>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</si>
  <si>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</si>
  <si>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</si>
  <si>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</si>
  <si>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</si>
  <si>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</si>
  <si>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</si>
  <si>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</si>
  <si>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</si>
  <si>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</si>
  <si>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</si>
  <si>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</si>
  <si>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</si>
  <si>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</si>
  <si>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</si>
  <si>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</si>
  <si>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</si>
  <si>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</si>
  <si>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</si>
  <si>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</si>
  <si>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</si>
  <si>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</si>
  <si>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</si>
  <si>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</si>
  <si>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</si>
  <si>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</si>
  <si>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</si>
  <si>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</si>
  <si>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</si>
  <si>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</si>
  <si>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</si>
  <si>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</si>
  <si>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</si>
  <si>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</si>
  <si>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</si>
  <si>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</si>
  <si>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</si>
  <si>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</si>
  <si>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</si>
  <si>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</si>
  <si>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</si>
  <si>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</si>
  <si>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</si>
  <si>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</si>
  <si>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</si>
  <si>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</si>
  <si>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</si>
  <si>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</si>
  <si>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</si>
  <si>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</si>
  <si>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</si>
  <si>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</si>
  <si>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</si>
  <si>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</si>
  <si>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</si>
  <si>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</si>
  <si>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</si>
  <si>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</si>
  <si>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</si>
  <si>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</si>
  <si>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</si>
  <si>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</si>
  <si>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</si>
  <si>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</si>
  <si>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</si>
  <si>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</si>
  <si>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</si>
  <si>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</si>
  <si>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</si>
  <si>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</si>
  <si>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</si>
  <si>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</si>
  <si>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</si>
  <si>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</si>
  <si>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</si>
  <si>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</si>
  <si>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</si>
  <si>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</si>
  <si>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</si>
  <si>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</si>
  <si>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</si>
  <si>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</si>
  <si>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</si>
  <si>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</si>
  <si>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</si>
  <si>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</si>
  <si>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</si>
  <si>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</si>
  <si>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</si>
  <si>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</si>
  <si>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</si>
  <si>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</si>
  <si>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</si>
  <si>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</si>
  <si>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</si>
  <si>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</si>
  <si>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</si>
  <si>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</si>
  <si>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</si>
  <si>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</si>
  <si>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</si>
  <si>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</si>
  <si>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</si>
  <si>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</si>
  <si>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</si>
  <si>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</si>
  <si>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</si>
  <si>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</si>
  <si>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</si>
  <si>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</si>
  <si>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</si>
  <si>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</si>
  <si>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</si>
  <si>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</si>
  <si>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</si>
  <si>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</si>
  <si>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</si>
  <si>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</si>
  <si>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</si>
  <si>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</si>
  <si>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</si>
  <si>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</si>
  <si>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</si>
  <si>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</si>
  <si>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</si>
  <si>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</si>
  <si>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</si>
  <si>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</si>
  <si>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</si>
  <si>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</si>
  <si>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</si>
  <si>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</si>
  <si>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</si>
  <si>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</si>
  <si>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</si>
  <si>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</si>
  <si>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</si>
  <si>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</si>
  <si>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</si>
  <si>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</si>
  <si>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</si>
  <si>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</si>
  <si>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</si>
  <si>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</si>
  <si>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</si>
  <si>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</si>
  <si>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</si>
  <si>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</si>
  <si>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</si>
  <si>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</si>
  <si>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</si>
  <si>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</si>
  <si>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</si>
  <si>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</si>
  <si>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</si>
  <si>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</si>
  <si>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</si>
  <si>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</si>
  <si>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</si>
  <si>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</si>
  <si>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</si>
  <si>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</si>
  <si>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</si>
  <si>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</si>
  <si>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</si>
  <si>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</si>
  <si>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</si>
  <si>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</si>
  <si>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</si>
  <si>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</si>
  <si>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</si>
  <si>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</si>
  <si>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</si>
  <si>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</si>
  <si>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</si>
  <si>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</si>
  <si>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</si>
  <si>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</si>
  <si>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</si>
  <si>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</si>
  <si>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</si>
  <si>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</si>
  <si>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</si>
  <si>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</si>
  <si>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</si>
  <si>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</si>
  <si>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</si>
  <si>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</si>
  <si>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</si>
  <si>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</si>
  <si>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</si>
  <si>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</si>
  <si>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</si>
  <si>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</si>
  <si>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</si>
  <si>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</si>
  <si>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</si>
  <si>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</si>
  <si>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</si>
  <si>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</si>
  <si>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</si>
  <si>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</si>
  <si>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</si>
  <si>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</si>
  <si>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</si>
  <si>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</si>
  <si>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</si>
  <si>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</si>
  <si>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</si>
  <si>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</si>
  <si>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</si>
  <si>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</si>
  <si>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</si>
  <si>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</si>
  <si>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</si>
  <si>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</si>
  <si>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</si>
  <si>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</si>
  <si>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</si>
  <si>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</si>
  <si>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</si>
  <si>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</si>
  <si>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</si>
  <si>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</si>
  <si>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</si>
  <si>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</si>
  <si>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</si>
  <si>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</si>
  <si>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</si>
  <si>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</si>
  <si>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</si>
  <si>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</si>
  <si>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</si>
  <si>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</si>
  <si>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</si>
  <si>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</si>
  <si>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</si>
  <si>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</si>
  <si>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</si>
  <si>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</si>
  <si>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</si>
  <si>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</si>
  <si>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</si>
  <si>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</si>
  <si>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</si>
  <si>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</si>
  <si>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</si>
  <si>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</si>
  <si>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</si>
  <si>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</si>
  <si>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</si>
  <si>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</si>
  <si>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</si>
  <si>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</si>
  <si>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</si>
  <si>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</si>
  <si>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</si>
  <si>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</si>
  <si>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</si>
  <si>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</si>
  <si>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</si>
  <si>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</si>
  <si>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</si>
  <si>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</si>
  <si>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</si>
  <si>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</si>
  <si>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</si>
  <si>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</si>
  <si>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</si>
  <si>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</si>
  <si>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</si>
  <si>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</si>
  <si>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</si>
  <si>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</si>
  <si>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</si>
  <si>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</si>
  <si>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</si>
  <si>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</si>
  <si>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</si>
  <si>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</si>
  <si>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</si>
  <si>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</si>
  <si>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</si>
  <si>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</si>
  <si>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</si>
  <si>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</si>
  <si>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</si>
  <si>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</si>
  <si>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</si>
  <si>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</si>
  <si>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</si>
  <si>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</si>
  <si>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</si>
  <si>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</si>
  <si>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</si>
  <si>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</si>
  <si>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</si>
  <si>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</si>
  <si>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</si>
  <si>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</si>
  <si>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</si>
  <si>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</si>
  <si>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</si>
  <si>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</si>
  <si>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</si>
  <si>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</si>
  <si>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</si>
  <si>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</si>
  <si>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</si>
  <si>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</si>
  <si>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</si>
  <si>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</si>
  <si>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</si>
  <si>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</si>
  <si>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</si>
  <si>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</si>
  <si>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</si>
  <si>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</si>
  <si>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</si>
  <si>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</si>
  <si>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</si>
  <si>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</si>
  <si>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</si>
  <si>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</si>
  <si>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</si>
  <si>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</si>
  <si>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</si>
  <si>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</si>
  <si>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</si>
  <si>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</si>
  <si>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</si>
  <si>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</si>
  <si>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</si>
  <si>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</si>
  <si>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</si>
  <si>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</si>
  <si>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</si>
  <si>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</si>
  <si>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</si>
  <si>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</si>
  <si>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</si>
  <si>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</si>
  <si>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</si>
  <si>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</si>
  <si>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</si>
  <si>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</si>
  <si>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</si>
  <si>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</si>
  <si>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</si>
  <si>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</si>
  <si>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</si>
  <si>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</si>
  <si>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</si>
  <si>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</si>
  <si>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</si>
  <si>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</si>
  <si>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</si>
  <si>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</si>
  <si>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</si>
  <si>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</si>
  <si>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</si>
  <si>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</si>
  <si>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</si>
  <si>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</si>
  <si>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</si>
  <si>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</si>
  <si>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</si>
  <si>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</si>
  <si>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</si>
  <si>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</si>
  <si>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</si>
  <si>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</si>
  <si>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</si>
  <si>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</si>
  <si>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</si>
  <si>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</si>
  <si>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</si>
  <si>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</si>
  <si>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</si>
  <si>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</si>
  <si>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</si>
  <si>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</si>
  <si>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</si>
  <si>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</si>
  <si>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</si>
  <si>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</si>
  <si>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</si>
  <si>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</si>
  <si>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</si>
  <si>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</si>
  <si>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</si>
  <si>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</si>
  <si>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</si>
  <si>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</si>
  <si>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</si>
  <si>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</si>
  <si>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</si>
  <si>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</si>
  <si>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</si>
  <si>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</si>
  <si>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</si>
  <si>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</si>
  <si>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</si>
  <si>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</si>
  <si>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</si>
  <si>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</si>
  <si>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</si>
  <si>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</si>
  <si>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</si>
  <si>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</si>
  <si>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</si>
  <si>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</si>
  <si>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</si>
  <si>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</si>
  <si>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</si>
  <si>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</si>
  <si>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</si>
  <si>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</si>
  <si>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</si>
  <si>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</si>
  <si>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</si>
  <si>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</si>
  <si>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</si>
  <si>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</si>
  <si>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</si>
  <si>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</si>
  <si>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</si>
  <si>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</si>
  <si>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</si>
  <si>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</si>
  <si>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</si>
  <si>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</si>
  <si>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</si>
  <si>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</si>
  <si>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</si>
  <si>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</si>
  <si>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</si>
  <si>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</si>
  <si>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</si>
  <si>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</si>
  <si>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</si>
  <si>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</si>
  <si>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</si>
  <si>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</si>
  <si>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</si>
  <si>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</si>
  <si>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</si>
  <si>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</si>
  <si>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</si>
  <si>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</si>
  <si>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</si>
  <si>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</si>
  <si>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</si>
  <si>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</si>
  <si>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</si>
  <si>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</si>
  <si>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</si>
  <si>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</si>
  <si>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</si>
  <si>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</si>
  <si>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</si>
  <si>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</si>
  <si>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</si>
  <si>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</si>
  <si>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</si>
  <si>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</si>
  <si>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</si>
  <si>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</si>
  <si>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</si>
  <si>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</si>
  <si>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</si>
  <si>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</si>
  <si>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</si>
  <si>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</si>
  <si>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</si>
  <si>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</si>
  <si>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</si>
  <si>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</si>
  <si>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</si>
  <si>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</si>
  <si>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</si>
  <si>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</si>
  <si>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</si>
  <si>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</si>
  <si>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</si>
  <si>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</si>
  <si>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</si>
  <si>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</si>
  <si>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</si>
  <si>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</si>
  <si>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</si>
  <si>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</si>
  <si>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</si>
  <si>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</si>
  <si>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</si>
  <si>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</si>
  <si>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</si>
  <si>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</si>
  <si>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</si>
  <si>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</si>
  <si>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</si>
  <si>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</si>
  <si>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</si>
  <si>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</si>
  <si>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</si>
  <si>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</si>
  <si>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</si>
  <si>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</si>
  <si>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</si>
  <si>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</si>
  <si>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</si>
  <si>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</si>
  <si>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</si>
  <si>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</si>
  <si>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</si>
  <si>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</si>
  <si>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</si>
  <si>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</si>
  <si>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</si>
  <si>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</si>
  <si>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</si>
  <si>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</si>
  <si>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</si>
  <si>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</si>
  <si>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</si>
  <si>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</si>
  <si>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</si>
  <si>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</si>
  <si>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</si>
  <si>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</si>
  <si>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</si>
  <si>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</si>
  <si>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</si>
  <si>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</si>
  <si>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</si>
  <si>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</si>
  <si>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</si>
  <si>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</si>
  <si>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</si>
  <si>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</si>
  <si>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</si>
  <si>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</si>
  <si>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</si>
  <si>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</si>
  <si>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</si>
  <si>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</si>
  <si>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</si>
  <si>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</si>
  <si>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</si>
  <si>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</si>
  <si>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</si>
  <si>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</si>
  <si>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</si>
  <si>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</si>
  <si>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</si>
  <si>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</si>
  <si>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</si>
  <si>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</si>
  <si>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</si>
  <si>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</si>
  <si>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</si>
  <si>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</si>
  <si>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</si>
  <si>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</si>
  <si>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</si>
  <si>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</si>
  <si>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</si>
  <si>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</si>
  <si>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</si>
  <si>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</si>
  <si>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</si>
  <si>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</si>
  <si>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</si>
  <si>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</si>
  <si>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</si>
  <si>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</si>
  <si>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</si>
  <si>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</si>
  <si>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</si>
  <si>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</si>
  <si>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</si>
  <si>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</si>
  <si>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</si>
  <si>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</si>
  <si>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</si>
  <si>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</si>
  <si>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</si>
  <si>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</si>
  <si>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</si>
  <si>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</si>
  <si>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</si>
  <si>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</si>
  <si>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</si>
  <si>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</si>
  <si>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</si>
  <si>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</si>
  <si>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</si>
  <si>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</si>
  <si>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</si>
  <si>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</si>
  <si>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</si>
  <si>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</si>
  <si>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</si>
  <si>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</si>
  <si>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</si>
  <si>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</si>
  <si>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</si>
  <si>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</si>
  <si>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</si>
  <si>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</si>
  <si>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</si>
  <si>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</si>
  <si>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</si>
  <si>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</si>
  <si>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</si>
  <si>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</si>
  <si>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</si>
  <si>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</si>
  <si>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</si>
  <si>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</si>
  <si>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</si>
  <si>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</si>
  <si>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</si>
  <si>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</si>
  <si>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</si>
  <si>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</si>
  <si>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</si>
  <si>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</si>
  <si>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</si>
  <si>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</si>
  <si>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</si>
  <si>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</si>
  <si>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</si>
  <si>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</si>
  <si>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</si>
  <si>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</si>
  <si>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</si>
  <si>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</si>
  <si>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</si>
  <si>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</si>
  <si>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</si>
  <si>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</si>
  <si>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</si>
  <si>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</si>
  <si>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</si>
  <si>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</si>
  <si>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</si>
  <si>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</si>
  <si>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</si>
  <si>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</si>
  <si>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</si>
  <si>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</si>
  <si>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</si>
  <si>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</si>
  <si>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</si>
  <si>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</si>
  <si>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</si>
  <si>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</si>
  <si>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</si>
  <si>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</si>
  <si>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</si>
  <si>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</si>
  <si>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</si>
  <si>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</si>
  <si>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</si>
  <si>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</si>
  <si>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</si>
  <si>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</si>
  <si>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</si>
  <si>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</si>
  <si>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</si>
  <si>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</si>
  <si>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</si>
  <si>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</si>
  <si>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</si>
  <si>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</si>
  <si>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</si>
  <si>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</si>
  <si>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</si>
  <si>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</si>
  <si>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</si>
  <si>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</si>
  <si>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</si>
  <si>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</si>
  <si>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</si>
  <si>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</si>
  <si>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</si>
  <si>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</si>
  <si>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</si>
  <si>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</si>
  <si>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</si>
  <si>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</si>
  <si>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</si>
  <si>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</si>
  <si>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</si>
  <si>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</si>
  <si>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</si>
  <si>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</si>
  <si>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</si>
  <si>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</si>
  <si>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</si>
  <si>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</si>
  <si>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</si>
  <si>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</si>
  <si>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</si>
  <si>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</si>
  <si>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</si>
  <si>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</si>
  <si>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</si>
  <si>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</si>
  <si>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</si>
  <si>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</si>
  <si>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</si>
  <si>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</si>
  <si>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</si>
  <si>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</si>
  <si>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</si>
  <si>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</si>
  <si>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</si>
  <si>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</si>
  <si>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</si>
  <si>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</si>
  <si>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</si>
  <si>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</si>
  <si>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</si>
  <si>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</si>
  <si>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</si>
  <si>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</si>
  <si>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</si>
  <si>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</si>
  <si>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</si>
  <si>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</si>
  <si>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</si>
  <si>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</si>
  <si>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</si>
  <si>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</si>
  <si>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</si>
  <si>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</si>
  <si>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</si>
  <si>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</si>
  <si>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</si>
  <si>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</si>
  <si>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</si>
  <si>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</si>
  <si>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</si>
  <si>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</si>
  <si>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</si>
  <si>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</si>
  <si>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</si>
  <si>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</si>
  <si>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</si>
  <si>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</si>
  <si>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</si>
  <si>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</si>
  <si>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</si>
  <si>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</si>
  <si>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</si>
  <si>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</si>
  <si>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</si>
  <si>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</si>
  <si>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</si>
  <si>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</si>
  <si>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</si>
  <si>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</si>
  <si>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</si>
  <si>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</si>
  <si>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</si>
  <si>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</si>
  <si>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</si>
  <si>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</si>
  <si>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</si>
  <si>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</si>
  <si>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</si>
  <si>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</si>
  <si>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</si>
  <si>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</si>
  <si>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</si>
  <si>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</si>
  <si>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</si>
  <si>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</si>
  <si>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</si>
  <si>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</si>
  <si>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</si>
  <si>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</si>
  <si>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</si>
  <si>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</si>
  <si>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</si>
  <si>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</si>
  <si>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</si>
  <si>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</si>
  <si>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</si>
  <si>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</si>
  <si>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</si>
  <si>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</si>
  <si>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</si>
  <si>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</si>
  <si>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</si>
  <si>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</si>
  <si>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</si>
  <si>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</si>
  <si>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</si>
  <si>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</si>
  <si>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</si>
  <si>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</si>
  <si>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</si>
  <si>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</si>
  <si>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</si>
  <si>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</si>
  <si>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</si>
  <si>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</si>
  <si>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</si>
  <si>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</si>
  <si>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</si>
  <si>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</si>
  <si>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</si>
  <si>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</si>
  <si>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</si>
  <si>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</si>
  <si>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</si>
  <si>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</si>
  <si>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</si>
  <si>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</si>
  <si>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</si>
  <si>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</si>
  <si>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</si>
  <si>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</si>
  <si>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</si>
  <si>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</si>
  <si>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</si>
  <si>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</si>
  <si>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</si>
  <si>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</si>
  <si>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</si>
  <si>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</si>
  <si>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</si>
  <si>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</si>
  <si>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</si>
  <si>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</si>
  <si>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</si>
  <si>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</si>
  <si>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</si>
  <si>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</si>
  <si>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</si>
  <si>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</si>
  <si>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</si>
  <si>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</si>
  <si>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</si>
  <si>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</si>
  <si>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</si>
  <si>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</si>
  <si>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</si>
  <si>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</si>
  <si>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</si>
  <si>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</si>
  <si>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</si>
  <si>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</si>
  <si>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</si>
  <si>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</si>
  <si>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</si>
  <si>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</si>
  <si>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</si>
  <si>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</si>
  <si>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</si>
  <si>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</si>
  <si>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</si>
  <si>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</si>
  <si>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</si>
  <si>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</si>
  <si>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</si>
  <si>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</si>
  <si>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</si>
  <si>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</si>
  <si>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</si>
  <si>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</si>
  <si>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</si>
  <si>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</si>
  <si>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</si>
  <si>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</si>
  <si>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</si>
  <si>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</si>
  <si>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</si>
  <si>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</si>
  <si>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</si>
  <si>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</si>
  <si>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</si>
  <si>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</si>
  <si>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</si>
  <si>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</si>
  <si>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</si>
  <si>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</si>
  <si>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</si>
  <si>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</si>
  <si>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</si>
  <si>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</si>
  <si>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</si>
  <si>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</si>
  <si>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</si>
  <si>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</si>
  <si>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</si>
  <si>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</si>
  <si>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</si>
  <si>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</si>
  <si>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</si>
  <si>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</si>
  <si>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</si>
  <si>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</si>
  <si>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</si>
  <si>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</si>
  <si>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</si>
  <si>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</si>
  <si>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</si>
  <si>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</si>
  <si>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</si>
  <si>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</si>
  <si>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</si>
  <si>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</si>
  <si>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</si>
  <si>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</si>
  <si>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</si>
  <si>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</si>
  <si>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</si>
  <si>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</si>
  <si>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</si>
  <si>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</si>
  <si>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</si>
  <si>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</si>
  <si>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</si>
  <si>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</si>
  <si>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</si>
  <si>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</si>
  <si>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</si>
  <si>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</si>
  <si>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</si>
  <si>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</si>
  <si>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</si>
  <si>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</si>
  <si>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</si>
  <si>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</si>
  <si>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</si>
  <si>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</si>
  <si>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</si>
  <si>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</si>
  <si>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</si>
  <si>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</si>
  <si>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</si>
  <si>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</si>
  <si>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</si>
  <si>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</si>
  <si>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</si>
  <si>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</si>
  <si>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</si>
  <si>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</si>
  <si>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</si>
  <si>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</si>
  <si>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</si>
  <si>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</si>
  <si>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</si>
  <si>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</si>
  <si>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</si>
  <si>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</si>
  <si>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</si>
  <si>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</si>
  <si>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</si>
  <si>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</si>
  <si>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</si>
  <si>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</si>
  <si>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</si>
  <si>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</si>
  <si>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</si>
  <si>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</si>
  <si>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</si>
  <si>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</si>
  <si>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</si>
  <si>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</si>
  <si>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</si>
  <si>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</si>
  <si>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</si>
  <si>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</si>
  <si>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</si>
  <si>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</si>
  <si>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</si>
  <si>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</si>
  <si>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</si>
  <si>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</si>
  <si>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</si>
  <si>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</si>
  <si>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</si>
  <si>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</si>
  <si>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</si>
  <si>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</si>
  <si>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</si>
  <si>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</si>
  <si>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</si>
  <si>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</si>
  <si>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</si>
  <si>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</si>
  <si>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</si>
  <si>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</si>
  <si>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</si>
  <si>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</si>
  <si>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</si>
  <si>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</si>
  <si>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</si>
  <si>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</si>
  <si>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</si>
  <si>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</si>
  <si>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</si>
  <si>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</si>
  <si>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</si>
  <si>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</si>
  <si>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</si>
  <si>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</si>
  <si>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</si>
  <si>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</si>
  <si>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</si>
  <si>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</si>
  <si>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</si>
  <si>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</si>
  <si>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</si>
  <si>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</si>
  <si>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</si>
  <si>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</si>
  <si>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</si>
  <si>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</si>
  <si>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</si>
  <si>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</si>
  <si>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</si>
  <si>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</si>
  <si>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</si>
  <si>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</si>
  <si>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</si>
  <si>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</si>
  <si>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</si>
  <si>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</si>
  <si>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</si>
  <si>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</si>
  <si>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</si>
  <si>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</si>
  <si>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</si>
  <si>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</si>
  <si>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</si>
  <si>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</si>
  <si>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</si>
  <si>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</si>
  <si>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</si>
  <si>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</si>
  <si>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</si>
  <si>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</si>
  <si>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</si>
  <si>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</si>
  <si>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</si>
  <si>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</si>
  <si>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</si>
  <si>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</si>
  <si>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</si>
  <si>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</si>
  <si>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</si>
  <si>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</si>
  <si>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</si>
  <si>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</si>
  <si>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</si>
  <si>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</si>
  <si>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</si>
  <si>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</si>
  <si>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</si>
  <si>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</si>
  <si>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</si>
  <si>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</si>
  <si>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</si>
  <si>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</si>
  <si>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</si>
  <si>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</si>
  <si>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</si>
  <si>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</si>
  <si>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</si>
  <si>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</si>
  <si>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</si>
  <si>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</si>
  <si>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</si>
  <si>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</si>
  <si>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</si>
  <si>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</si>
  <si>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</si>
  <si>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</si>
  <si>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</si>
  <si>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</si>
  <si>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</si>
  <si>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</si>
  <si>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</si>
  <si>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</si>
  <si>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</si>
  <si>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</si>
  <si>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</si>
  <si>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</si>
  <si>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</si>
  <si>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</si>
  <si>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</si>
  <si>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</si>
  <si>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</si>
  <si>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</si>
  <si>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</si>
  <si>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</si>
  <si>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</si>
  <si>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</si>
  <si>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</si>
  <si>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</si>
  <si>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</si>
  <si>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</si>
  <si>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</si>
  <si>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</si>
  <si>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</si>
  <si>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</si>
  <si>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</si>
  <si>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</si>
  <si>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</si>
  <si>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</si>
  <si>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</si>
  <si>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</si>
  <si>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</si>
  <si>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</si>
  <si>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</si>
  <si>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</si>
  <si>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</si>
  <si>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</si>
  <si>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</si>
  <si>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</si>
  <si>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</si>
  <si>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</si>
  <si>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</si>
  <si>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</si>
  <si>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</si>
  <si>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</si>
  <si>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</si>
  <si>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</si>
  <si>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</si>
  <si>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</si>
  <si>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</si>
  <si>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</si>
  <si>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</si>
  <si>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</si>
  <si>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</si>
  <si>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</si>
  <si>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</si>
  <si>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</si>
  <si>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</si>
  <si>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</si>
  <si>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</si>
  <si>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</si>
  <si>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</si>
  <si>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</si>
  <si>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</si>
  <si>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</si>
  <si>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</si>
  <si>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</si>
  <si>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</si>
  <si>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</si>
  <si>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</si>
  <si>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</si>
  <si>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</si>
  <si>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</si>
  <si>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</si>
  <si>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</si>
  <si>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</si>
  <si>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</si>
  <si>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</si>
  <si>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</si>
  <si>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</si>
  <si>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</si>
  <si>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</si>
  <si>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</si>
  <si>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</si>
  <si>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</si>
  <si>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</si>
  <si>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</si>
  <si>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</si>
  <si>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</si>
  <si>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</si>
  <si>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</si>
  <si>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</si>
  <si>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</si>
  <si>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</si>
  <si>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</si>
  <si>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</si>
  <si>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</si>
  <si>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</si>
  <si>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</si>
  <si>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</si>
  <si>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</si>
  <si>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</si>
  <si>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</si>
  <si>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</si>
  <si>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</si>
  <si>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</si>
  <si>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</si>
  <si>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</si>
  <si>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</si>
  <si>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</si>
  <si>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</si>
  <si>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</si>
  <si>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</si>
  <si>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</si>
  <si>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</si>
  <si>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</si>
  <si>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</si>
  <si>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</si>
  <si>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</si>
  <si>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</si>
  <si>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</si>
  <si>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</si>
  <si>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</si>
  <si>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</si>
  <si>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</si>
  <si>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</si>
  <si>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</si>
  <si>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</si>
  <si>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</si>
  <si>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</si>
  <si>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</si>
  <si>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</si>
  <si>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</si>
  <si>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</si>
  <si>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</si>
  <si>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</si>
  <si>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</si>
  <si>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</si>
  <si>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</si>
  <si>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</si>
  <si>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</si>
  <si>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</si>
  <si>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</si>
  <si>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</si>
  <si>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</si>
  <si>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</si>
  <si>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</si>
  <si>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</si>
  <si>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</si>
  <si>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</si>
  <si>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</si>
  <si>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</si>
  <si>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</si>
  <si>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</si>
  <si>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</si>
  <si>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</si>
  <si>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</si>
  <si>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</si>
  <si>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</si>
  <si>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</si>
  <si>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</si>
  <si>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</si>
  <si>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</si>
  <si>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</si>
  <si>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</si>
  <si>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</si>
  <si>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</si>
  <si>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</si>
  <si>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</si>
  <si>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</si>
  <si>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</si>
  <si>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</si>
  <si>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</si>
  <si>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</si>
  <si>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</si>
  <si>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</si>
  <si>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</si>
  <si>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</si>
  <si>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</si>
  <si>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</si>
  <si>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</si>
  <si>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</si>
  <si>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</si>
  <si>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</si>
  <si>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</si>
  <si>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</si>
  <si>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</si>
  <si>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</si>
  <si>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</si>
  <si>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</si>
  <si>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</si>
  <si>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</si>
  <si>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</si>
  <si>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</si>
  <si>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</si>
  <si>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</si>
  <si>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</si>
  <si>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</si>
  <si>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</si>
  <si>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</si>
  <si>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</si>
  <si>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</si>
  <si>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</si>
  <si>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</si>
  <si>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</si>
  <si>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</si>
  <si>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</si>
  <si>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</si>
  <si>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</si>
  <si>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</si>
  <si>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</si>
  <si>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</si>
  <si>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</si>
  <si>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</si>
  <si>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</si>
  <si>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</si>
  <si>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</si>
  <si>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</si>
  <si>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</si>
  <si>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</si>
  <si>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</si>
  <si>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</si>
  <si>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</si>
  <si>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</si>
  <si>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</si>
  <si>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</si>
  <si>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</si>
  <si>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</si>
  <si>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</si>
  <si>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</si>
  <si>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</si>
  <si>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</si>
  <si>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</si>
  <si>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</si>
  <si>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</si>
  <si>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</si>
  <si>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</si>
  <si>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</si>
  <si>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</si>
  <si>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</si>
  <si>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</si>
  <si>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</si>
  <si>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</si>
  <si>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</si>
  <si>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</si>
  <si>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</si>
  <si>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</si>
  <si>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</si>
  <si>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</si>
  <si>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</si>
  <si>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</si>
  <si>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</si>
  <si>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</si>
  <si>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</si>
  <si>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</si>
  <si>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</si>
  <si>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</si>
  <si>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</si>
  <si>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</si>
  <si>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</si>
  <si>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</si>
  <si>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</si>
  <si>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</si>
  <si>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</si>
  <si>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</si>
  <si>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</si>
  <si>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</si>
  <si>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</si>
  <si>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</si>
  <si>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</si>
  <si>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</si>
  <si>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</si>
  <si>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</si>
  <si>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</si>
  <si>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</si>
  <si>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</si>
  <si>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</si>
  <si>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</si>
  <si>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</si>
  <si>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</si>
  <si>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</si>
  <si>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</si>
  <si>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</si>
  <si>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</si>
  <si>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</si>
  <si>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</si>
  <si>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</si>
  <si>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</si>
  <si>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</si>
  <si>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</si>
  <si>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</si>
  <si>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</si>
  <si>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</si>
  <si>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</si>
  <si>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</si>
  <si>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</si>
  <si>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</si>
  <si>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</si>
  <si>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</si>
  <si>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</si>
  <si>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</si>
  <si>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</si>
  <si>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</si>
  <si>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</si>
  <si>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</si>
  <si>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</si>
  <si>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</si>
  <si>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</si>
  <si>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</si>
  <si>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</si>
  <si>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</si>
  <si>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</si>
  <si>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</si>
  <si>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</si>
  <si>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</si>
  <si>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</si>
  <si>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</si>
  <si>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</si>
  <si>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</si>
  <si>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</si>
  <si>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</si>
  <si>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</si>
  <si>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</si>
  <si>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</si>
  <si>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</si>
  <si>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</si>
  <si>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</si>
  <si>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</si>
  <si>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</si>
  <si>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</si>
  <si>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</si>
  <si>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</si>
  <si>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</si>
  <si>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</si>
  <si>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</si>
  <si>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</si>
  <si>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</si>
  <si>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</si>
  <si>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</si>
  <si>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</si>
  <si>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</si>
  <si>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</si>
  <si>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</si>
  <si>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</si>
  <si>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</si>
  <si>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</si>
  <si>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</si>
  <si>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</si>
  <si>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</si>
  <si>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</si>
  <si>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</si>
  <si>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</si>
  <si>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</si>
  <si>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</si>
  <si>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</si>
  <si>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</si>
  <si>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</si>
  <si>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</si>
  <si>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</si>
  <si>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</si>
  <si>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</si>
  <si>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</si>
  <si>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</si>
  <si>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</si>
  <si>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</si>
  <si>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</si>
  <si>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</si>
  <si>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</si>
  <si>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</si>
  <si>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</si>
  <si>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</si>
  <si>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</si>
  <si>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</si>
  <si>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</si>
  <si>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</si>
  <si>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</si>
  <si>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</si>
  <si>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</si>
  <si>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</si>
  <si>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</si>
  <si>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</si>
  <si>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</si>
  <si>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</si>
  <si>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</si>
  <si>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</si>
  <si>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</si>
  <si>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</si>
  <si>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</si>
  <si>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</si>
  <si>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</si>
  <si>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</si>
  <si>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</si>
  <si>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</si>
  <si>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</si>
  <si>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</si>
  <si>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</si>
  <si>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</si>
  <si>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</si>
  <si>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</si>
  <si>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</si>
  <si>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</si>
  <si>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</si>
  <si>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</si>
  <si>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</si>
  <si>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</si>
  <si>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</si>
  <si>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</si>
  <si>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</si>
  <si>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</si>
  <si>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</si>
  <si>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</si>
  <si>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</si>
  <si>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</si>
  <si>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</si>
  <si>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</si>
  <si>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</si>
  <si>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</si>
  <si>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</si>
  <si>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</si>
  <si>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</si>
  <si>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</si>
  <si>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</si>
  <si>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</si>
  <si>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</si>
  <si>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</si>
  <si>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</si>
  <si>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</si>
  <si>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</si>
  <si>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</si>
  <si>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</si>
  <si>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</si>
  <si>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</si>
  <si>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</si>
  <si>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</si>
  <si>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</si>
  <si>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</si>
  <si>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</si>
  <si>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</si>
  <si>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</si>
  <si>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</si>
  <si>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</si>
  <si>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</si>
  <si>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</si>
  <si>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</si>
  <si>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</si>
  <si>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</si>
  <si>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</si>
  <si>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</si>
  <si>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</si>
  <si>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</si>
  <si>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</si>
  <si>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</si>
  <si>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</si>
  <si>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</si>
  <si>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</si>
  <si>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</si>
  <si>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</si>
  <si>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</si>
  <si>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</si>
  <si>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</si>
  <si>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</si>
  <si>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</si>
  <si>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</si>
  <si>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</si>
  <si>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</si>
  <si>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</si>
  <si>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</si>
  <si>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</si>
  <si>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</si>
  <si>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</si>
  <si>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</si>
  <si>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</si>
  <si>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</si>
  <si>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</si>
  <si>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</si>
  <si>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</si>
  <si>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</si>
  <si>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</si>
  <si>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</si>
  <si>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</si>
  <si>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</si>
  <si>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</si>
  <si>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</si>
  <si>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</si>
  <si>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</si>
  <si>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</si>
  <si>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</si>
  <si>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</si>
  <si>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</si>
  <si>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</si>
  <si>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</si>
  <si>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</si>
  <si>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</si>
  <si>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</si>
  <si>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</si>
  <si>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</si>
  <si>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</si>
  <si>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</si>
  <si>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</si>
  <si>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</si>
  <si>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</si>
  <si>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</si>
  <si>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</si>
  <si>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</si>
  <si>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</si>
  <si>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</si>
  <si>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</si>
  <si>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</si>
  <si>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</si>
  <si>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</si>
  <si>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</si>
  <si>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</si>
  <si>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</si>
  <si>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</si>
  <si>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</si>
  <si>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</si>
  <si>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</si>
  <si>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</si>
  <si>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</si>
  <si>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</si>
  <si>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</si>
  <si>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</si>
  <si>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</si>
  <si>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</si>
  <si>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</si>
  <si>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</si>
  <si>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</si>
  <si>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</si>
  <si>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</si>
  <si>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</si>
  <si>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</si>
  <si>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</si>
  <si>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</si>
  <si>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</si>
  <si>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</si>
  <si>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</si>
  <si>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</si>
  <si>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</si>
  <si>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</si>
  <si>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</si>
  <si>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</si>
  <si>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</si>
  <si>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</si>
  <si>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</si>
  <si>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</si>
  <si>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</si>
  <si>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</si>
  <si>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</si>
  <si>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</si>
  <si>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</si>
  <si>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</si>
  <si>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</si>
  <si>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</si>
  <si>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</si>
  <si>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</si>
  <si>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</si>
  <si>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</si>
  <si>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</si>
  <si>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</si>
  <si>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</si>
  <si>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</si>
  <si>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</si>
  <si>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</si>
  <si>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</si>
  <si>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</si>
  <si>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</si>
  <si>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</si>
  <si>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</si>
  <si>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</si>
  <si>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</si>
  <si>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</si>
  <si>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</si>
  <si>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</si>
  <si>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</si>
  <si>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</si>
  <si>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</si>
  <si>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</si>
  <si>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</si>
  <si>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</si>
  <si>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</si>
  <si>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</si>
  <si>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</si>
  <si>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</si>
  <si>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</si>
  <si>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</si>
  <si>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</si>
  <si>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</si>
  <si>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</si>
  <si>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</si>
  <si>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</si>
  <si>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</si>
  <si>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</si>
  <si>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</si>
  <si>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</si>
  <si>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</si>
  <si>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</si>
  <si>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</si>
  <si>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</si>
  <si>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</si>
  <si>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</si>
  <si>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</si>
  <si>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</si>
  <si>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</si>
  <si>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</si>
  <si>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</si>
  <si>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</si>
  <si>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</si>
  <si>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</si>
  <si>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</si>
  <si>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</si>
  <si>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</si>
  <si>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</si>
  <si>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</si>
  <si>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</si>
  <si>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</si>
  <si>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</si>
  <si>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</si>
  <si>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</si>
  <si>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</si>
  <si>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</si>
  <si>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</si>
  <si>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</si>
  <si>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</si>
  <si>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</si>
  <si>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</si>
  <si>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</si>
  <si>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</si>
  <si>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</si>
  <si>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</si>
  <si>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</si>
  <si>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</si>
  <si>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</si>
  <si>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</si>
  <si>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</si>
  <si>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</si>
  <si>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</si>
  <si>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</si>
  <si>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</si>
  <si>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</si>
  <si>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</si>
  <si>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</si>
  <si>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</si>
  <si>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</si>
  <si>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</si>
  <si>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</si>
  <si>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</si>
  <si>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</si>
  <si>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</si>
  <si>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</si>
  <si>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</si>
  <si>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</si>
  <si>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</si>
  <si>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</si>
  <si>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</si>
  <si>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</si>
  <si>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</si>
  <si>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</si>
  <si>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</si>
  <si>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</si>
  <si>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</si>
  <si>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</si>
  <si>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</si>
  <si>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</si>
  <si>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</si>
  <si>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</si>
  <si>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</si>
  <si>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</si>
  <si>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</si>
  <si>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</si>
  <si>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</si>
  <si>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</si>
  <si>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</si>
  <si>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</si>
  <si>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</si>
  <si>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</si>
  <si>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</si>
  <si>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</si>
  <si>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</si>
  <si>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</si>
  <si>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</si>
  <si>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</si>
  <si>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</si>
  <si>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</si>
  <si>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</si>
  <si>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</si>
  <si>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</si>
  <si>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</si>
  <si>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</si>
  <si>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</si>
  <si>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</si>
  <si>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</si>
  <si>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</si>
  <si>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</si>
  <si>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</si>
  <si>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</si>
  <si>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</si>
  <si>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</si>
  <si>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</si>
  <si>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</si>
  <si>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</si>
  <si>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</si>
  <si>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</si>
  <si>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</si>
  <si>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</si>
  <si>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</si>
  <si>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</si>
  <si>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</si>
  <si>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</si>
  <si>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</si>
  <si>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</si>
  <si>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</si>
  <si>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</si>
  <si>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</si>
  <si>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</si>
  <si>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</si>
  <si>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</si>
  <si>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</si>
  <si>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</si>
  <si>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</si>
  <si>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</si>
  <si>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</si>
  <si>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</si>
  <si>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</si>
  <si>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</si>
  <si>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</si>
  <si>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</si>
  <si>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</si>
  <si>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</si>
  <si>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</si>
  <si>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</si>
  <si>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</si>
  <si>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</si>
  <si>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</si>
  <si>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</si>
  <si>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</si>
  <si>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</si>
  <si>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</si>
  <si>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</si>
  <si>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</si>
  <si>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</si>
  <si>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</si>
  <si>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</si>
  <si>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</si>
  <si>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</si>
  <si>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</si>
  <si>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</si>
  <si>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</si>
  <si>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</si>
  <si>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</si>
  <si>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</si>
  <si>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</si>
  <si>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</si>
  <si>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</si>
  <si>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</si>
  <si>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</si>
  <si>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</si>
  <si>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</si>
  <si>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</si>
  <si>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</si>
  <si>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</si>
  <si>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</si>
  <si>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</si>
  <si>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</si>
  <si>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</si>
  <si>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</si>
  <si>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</si>
  <si>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</si>
  <si>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</si>
  <si>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</si>
  <si>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</si>
  <si>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</si>
  <si>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</si>
  <si>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</si>
  <si>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</si>
  <si>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</si>
  <si>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</si>
  <si>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</si>
  <si>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</si>
  <si>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</si>
  <si>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</si>
  <si>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</si>
  <si>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</si>
  <si>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</si>
  <si>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</si>
  <si>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</si>
  <si>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</si>
  <si>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</si>
  <si>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</si>
  <si>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</si>
  <si>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</si>
  <si>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</si>
  <si>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</si>
  <si>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</si>
  <si>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</si>
  <si>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</si>
  <si>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</si>
  <si>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</si>
  <si>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</si>
  <si>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</si>
  <si>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</si>
  <si>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</si>
  <si>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</si>
  <si>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</si>
  <si>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</si>
  <si>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</si>
  <si>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</si>
  <si>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</si>
  <si>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</si>
  <si>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</si>
  <si>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</si>
  <si>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</si>
  <si>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</si>
  <si>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</si>
  <si>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</si>
  <si>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</si>
  <si>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</si>
  <si>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</si>
  <si>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</si>
  <si>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</si>
  <si>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</si>
  <si>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</si>
  <si>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</si>
  <si>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</si>
  <si>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</si>
  <si>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</si>
  <si>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</si>
  <si>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</si>
  <si>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</si>
  <si>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</si>
  <si>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</si>
  <si>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</si>
  <si>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</si>
  <si>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</si>
  <si>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</si>
  <si>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</si>
  <si>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</si>
  <si>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</si>
  <si>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</si>
  <si>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</si>
  <si>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</si>
  <si>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</si>
  <si>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</si>
  <si>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</si>
  <si>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</si>
  <si>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</si>
  <si>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</si>
  <si>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</si>
  <si>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</si>
  <si>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</si>
  <si>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</si>
  <si>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</si>
  <si>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</si>
  <si>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</si>
  <si>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</si>
  <si>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</si>
  <si>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</si>
  <si>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</si>
  <si>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</si>
  <si>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</si>
  <si>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</si>
  <si>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</si>
  <si>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</si>
  <si>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</si>
  <si>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</si>
  <si>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</si>
  <si>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</si>
  <si>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</si>
  <si>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</si>
  <si>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</si>
  <si>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</si>
  <si>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</si>
  <si>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</si>
  <si>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</si>
  <si>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</si>
  <si>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</si>
  <si>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</si>
  <si>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</si>
  <si>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</si>
  <si>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</si>
  <si>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</si>
  <si>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</si>
  <si>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</si>
  <si>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</si>
  <si>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</si>
  <si>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</si>
  <si>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</si>
  <si>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</si>
  <si>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</si>
  <si>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</si>
  <si>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</si>
  <si>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</si>
  <si>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</si>
  <si>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</si>
  <si>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</si>
  <si>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</si>
  <si>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</si>
  <si>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</si>
  <si>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</si>
  <si>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</si>
  <si>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</si>
  <si>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</si>
  <si>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</si>
  <si>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</si>
  <si>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</si>
  <si>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</si>
  <si>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</si>
  <si>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</si>
  <si>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</si>
  <si>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</si>
  <si>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</si>
  <si>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</si>
  <si>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</si>
  <si>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</si>
  <si>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</si>
  <si>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</si>
  <si>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</si>
  <si>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</si>
  <si>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</si>
  <si>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</si>
  <si>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</si>
  <si>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</si>
  <si>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</si>
  <si>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</si>
  <si>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</si>
  <si>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</si>
  <si>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</si>
  <si>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</si>
  <si>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</si>
  <si>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</si>
  <si>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</si>
  <si>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</si>
  <si>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</si>
  <si>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</si>
  <si>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</si>
  <si>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</si>
  <si>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</si>
  <si>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</si>
  <si>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</si>
  <si>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</si>
  <si>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</si>
  <si>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</si>
  <si>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</si>
  <si>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</si>
  <si>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</si>
  <si>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</si>
  <si>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</si>
  <si>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</si>
  <si>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</si>
  <si>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</si>
  <si>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</si>
  <si>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</si>
  <si>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</si>
  <si>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</si>
  <si>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</si>
  <si>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</si>
  <si>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</si>
  <si>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</si>
  <si>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</si>
  <si>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</si>
  <si>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</si>
  <si>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</si>
  <si>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</si>
  <si>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</si>
  <si>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</si>
  <si>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</si>
  <si>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</si>
  <si>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</si>
  <si>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</si>
  <si>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</si>
  <si>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</si>
  <si>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</si>
  <si>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</si>
  <si>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</si>
  <si>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</si>
  <si>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</si>
  <si>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</si>
  <si>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</si>
  <si>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</si>
  <si>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</si>
  <si>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</si>
  <si>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</si>
  <si>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</si>
  <si>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</si>
  <si>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</si>
  <si>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</si>
  <si>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</si>
  <si>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</si>
  <si>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</si>
  <si>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</si>
  <si>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</si>
  <si>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</si>
  <si>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</si>
  <si>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</si>
  <si>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</si>
  <si>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</si>
  <si>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</si>
  <si>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</si>
  <si>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</si>
  <si>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</si>
  <si>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</si>
  <si>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</si>
  <si>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</si>
  <si>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</si>
  <si>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</si>
  <si>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</si>
  <si>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</si>
  <si>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</si>
  <si>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</si>
  <si>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</si>
  <si>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</si>
  <si>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</si>
  <si>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</si>
  <si>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</si>
  <si>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</si>
  <si>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</si>
  <si>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</si>
  <si>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</si>
  <si>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</si>
  <si>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</si>
  <si>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</si>
  <si>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</si>
  <si>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</si>
  <si>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</si>
  <si>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</si>
  <si>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</si>
  <si>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</si>
  <si>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</si>
  <si>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</si>
  <si>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</si>
  <si>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</si>
  <si>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</si>
  <si>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</si>
  <si>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</si>
  <si>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</si>
  <si>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</si>
  <si>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</si>
  <si>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</si>
  <si>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</si>
  <si>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</si>
  <si>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</si>
  <si>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</si>
  <si>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</si>
  <si>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</si>
  <si>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</si>
  <si>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</si>
  <si>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</si>
  <si>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</si>
  <si>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</si>
  <si>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</si>
  <si>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</si>
  <si>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</si>
  <si>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</si>
  <si>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</si>
  <si>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</si>
  <si>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</si>
  <si>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</si>
  <si>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</si>
  <si>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</si>
  <si>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</si>
  <si>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</si>
  <si>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</si>
  <si>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</si>
  <si>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</si>
  <si>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</si>
  <si>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</si>
  <si>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</si>
  <si>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</si>
  <si>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</si>
  <si>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</si>
  <si>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</si>
  <si>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</si>
  <si>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</si>
  <si>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</si>
  <si>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</si>
  <si>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</si>
  <si>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</si>
  <si>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</si>
  <si>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</si>
  <si>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</si>
  <si>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</si>
  <si>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</si>
  <si>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</si>
  <si>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</si>
  <si>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</si>
  <si>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</si>
  <si>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</si>
  <si>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</si>
  <si>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</si>
  <si>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</si>
  <si>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</si>
  <si>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</si>
  <si>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</si>
  <si>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</si>
  <si>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</si>
  <si>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</si>
  <si>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</si>
  <si>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</si>
  <si>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</si>
  <si>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</si>
  <si>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</si>
  <si>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</si>
  <si>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</si>
  <si>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</si>
  <si>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</si>
  <si>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</si>
  <si>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</si>
  <si>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</si>
  <si>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</si>
  <si>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</si>
  <si>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</si>
  <si>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</si>
  <si>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</si>
  <si>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</si>
  <si>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</si>
  <si>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</si>
  <si>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</si>
  <si>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</si>
  <si>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</si>
  <si>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</si>
  <si>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</si>
  <si>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</si>
  <si>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</si>
  <si>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</si>
  <si>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</si>
  <si>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</si>
  <si>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</si>
  <si>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</si>
  <si>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</si>
  <si>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</si>
  <si>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</si>
  <si>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</si>
  <si>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</si>
  <si>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</si>
  <si>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</si>
  <si>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</si>
  <si>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</si>
  <si>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</si>
  <si>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</si>
  <si>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</si>
  <si>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</si>
  <si>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</si>
  <si>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</si>
  <si>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</si>
  <si>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</si>
  <si>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</si>
  <si>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</si>
  <si>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</si>
  <si>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</si>
  <si>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</si>
  <si>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</si>
  <si>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</si>
  <si>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</si>
  <si>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</si>
  <si>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</si>
  <si>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</si>
  <si>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</si>
  <si>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</si>
  <si>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</si>
  <si>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</si>
  <si>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</si>
  <si>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</si>
  <si>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</si>
  <si>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</si>
  <si>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</si>
  <si>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</si>
  <si>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</si>
  <si>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</si>
  <si>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</si>
  <si>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</si>
  <si>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</si>
  <si>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</si>
  <si>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</si>
  <si>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</si>
  <si>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</si>
  <si>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</si>
  <si>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</si>
  <si>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</si>
  <si>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</si>
  <si>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</si>
  <si>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</si>
  <si>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</si>
  <si>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</si>
  <si>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</si>
  <si>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</si>
  <si>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</si>
  <si>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</si>
  <si>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</si>
  <si>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</si>
  <si>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</si>
  <si>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</si>
  <si>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</si>
  <si>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</si>
  <si>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</si>
  <si>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</si>
  <si>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</si>
  <si>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</si>
  <si>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</si>
  <si>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</si>
  <si>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</si>
  <si>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</si>
  <si>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</si>
  <si>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</si>
  <si>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</si>
  <si>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</si>
  <si>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</si>
  <si>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</si>
  <si>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</si>
  <si>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</si>
  <si>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</si>
  <si>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</si>
  <si>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</si>
  <si>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</si>
  <si>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</si>
  <si>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</si>
  <si>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</si>
  <si>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</si>
  <si>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</si>
  <si>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</si>
  <si>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</si>
  <si>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</si>
  <si>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</si>
  <si>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</si>
  <si>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</si>
  <si>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</si>
  <si>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</si>
  <si>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</si>
  <si>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</si>
  <si>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</si>
  <si>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</si>
  <si>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</si>
  <si>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</si>
  <si>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</si>
  <si>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</si>
  <si>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</si>
  <si>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</si>
  <si>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</si>
  <si>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</si>
  <si>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</si>
  <si>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</si>
  <si>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</si>
  <si>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</si>
  <si>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</si>
  <si>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</si>
  <si>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</si>
  <si>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</si>
  <si>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</si>
  <si>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</si>
  <si>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</si>
  <si>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</si>
  <si>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</si>
  <si>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</si>
  <si>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</si>
  <si>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</si>
  <si>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</si>
  <si>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</si>
  <si>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</si>
  <si>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</si>
  <si>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</si>
  <si>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</si>
  <si>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</si>
  <si>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</si>
  <si>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</si>
  <si>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</si>
  <si>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</si>
  <si>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</si>
  <si>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</si>
  <si>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</si>
  <si>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</si>
  <si>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</si>
  <si>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</si>
  <si>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</si>
  <si>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</si>
  <si>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</si>
  <si>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</si>
  <si>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</si>
  <si>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</si>
  <si>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</si>
  <si>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</si>
  <si>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</si>
  <si>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</si>
  <si>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</si>
  <si>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</si>
  <si>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</si>
  <si>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</si>
  <si>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</si>
  <si>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</si>
  <si>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</si>
  <si>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</si>
  <si>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</si>
  <si>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</si>
  <si>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</si>
  <si>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</si>
  <si>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</si>
  <si>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</si>
  <si>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</si>
  <si>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</si>
  <si>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</si>
  <si>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</si>
  <si>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</si>
  <si>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</si>
  <si>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</si>
  <si>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</si>
  <si>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</si>
  <si>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</si>
  <si>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</si>
  <si>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</si>
  <si>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</si>
  <si>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</si>
  <si>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</si>
  <si>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</si>
  <si>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</si>
  <si>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</si>
  <si>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</si>
  <si>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</si>
  <si>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</si>
  <si>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</si>
  <si>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</si>
  <si>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</si>
  <si>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</si>
  <si>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</si>
  <si>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</si>
  <si>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</si>
  <si>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</si>
  <si>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</si>
  <si>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</si>
  <si>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</si>
  <si>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</si>
  <si>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</si>
  <si>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</si>
  <si>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</si>
  <si>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</si>
  <si>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</si>
  <si>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</si>
  <si>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</si>
  <si>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</si>
  <si>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</si>
  <si>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</si>
  <si>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</si>
  <si>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</si>
  <si>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</si>
  <si>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</si>
  <si>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</si>
  <si>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</si>
  <si>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</si>
  <si>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</si>
  <si>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</si>
  <si>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</si>
  <si>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</si>
  <si>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</si>
  <si>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</si>
  <si>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</si>
  <si>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</si>
  <si>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</si>
  <si>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</si>
  <si>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</si>
  <si>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</si>
  <si>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</si>
  <si>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</si>
  <si>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</si>
  <si>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</si>
  <si>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</si>
  <si>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</si>
  <si>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</si>
  <si>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</si>
  <si>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</si>
  <si>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</si>
  <si>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</si>
  <si>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</si>
  <si>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</si>
  <si>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</si>
  <si>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</si>
  <si>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</si>
  <si>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</si>
  <si>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</si>
  <si>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</si>
  <si>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</si>
  <si>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</si>
  <si>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</si>
  <si>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</si>
  <si>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</si>
  <si>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</si>
  <si>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</si>
  <si>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</si>
  <si>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</si>
  <si>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</si>
  <si>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</si>
  <si>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</si>
  <si>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</si>
  <si>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</si>
  <si>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</si>
  <si>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</si>
  <si>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</si>
  <si>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</si>
  <si>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</si>
  <si>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</si>
  <si>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</si>
  <si>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</si>
  <si>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</si>
  <si>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</si>
  <si>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</si>
  <si>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</si>
  <si>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</si>
  <si>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</si>
  <si>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</si>
  <si>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</si>
  <si>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</si>
  <si>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</si>
  <si>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</si>
  <si>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</si>
  <si>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</si>
  <si>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</si>
  <si>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</si>
  <si>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</si>
  <si>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</si>
  <si>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</si>
  <si>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</si>
  <si>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</si>
  <si>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</si>
  <si>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</si>
  <si>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</si>
  <si>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</si>
  <si>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</si>
  <si>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</si>
  <si>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</si>
  <si>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</si>
  <si>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</si>
  <si>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</si>
  <si>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</si>
  <si>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</si>
  <si>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</si>
  <si>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</si>
  <si>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</si>
  <si>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</si>
  <si>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</si>
  <si>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</si>
  <si>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</si>
  <si>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</si>
  <si>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</si>
  <si>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</si>
  <si>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</si>
  <si>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</si>
  <si>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</si>
  <si>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</si>
  <si>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</si>
  <si>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</si>
  <si>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</si>
  <si>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</si>
  <si>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</si>
  <si>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</si>
  <si>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</si>
  <si>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</si>
  <si>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</si>
  <si>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</si>
  <si>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</si>
  <si>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</si>
  <si>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</si>
  <si>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</si>
  <si>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</si>
  <si>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</si>
  <si>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</si>
  <si>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</si>
  <si>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</si>
  <si>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</si>
  <si>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</si>
  <si>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</si>
  <si>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</si>
  <si>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</si>
  <si>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</si>
  <si>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</si>
  <si>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</si>
  <si>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</si>
  <si>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</si>
  <si>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</si>
  <si>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</si>
  <si>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</si>
  <si>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</si>
  <si>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</si>
  <si>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</si>
  <si>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</si>
  <si>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</si>
  <si>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</si>
  <si>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</si>
  <si>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</si>
  <si>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</si>
  <si>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</si>
  <si>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</si>
  <si>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</si>
  <si>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</si>
  <si>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</si>
  <si>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</si>
  <si>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</si>
  <si>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</si>
  <si>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</si>
  <si>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</si>
  <si>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</si>
  <si>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</si>
  <si>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</si>
  <si>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</si>
  <si>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</si>
  <si>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</si>
  <si>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</si>
  <si>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</si>
  <si>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</si>
  <si>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</si>
  <si>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</si>
  <si>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</si>
  <si>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</si>
  <si>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</si>
  <si>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</si>
  <si>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</si>
  <si>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</si>
  <si>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</si>
  <si>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</si>
  <si>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</si>
  <si>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</si>
  <si>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</si>
  <si>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</si>
  <si>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</si>
  <si>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</si>
  <si>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</si>
  <si>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</si>
  <si>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</si>
  <si>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</si>
  <si>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</si>
  <si>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</si>
  <si>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</si>
  <si>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</si>
  <si>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</si>
  <si>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</si>
  <si>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</si>
  <si>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</si>
  <si>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</si>
  <si>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</si>
  <si>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</si>
  <si>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</si>
  <si>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</si>
  <si>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</si>
  <si>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</si>
  <si>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</si>
  <si>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</si>
  <si>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</si>
  <si>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</si>
  <si>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</si>
  <si>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</si>
  <si>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</si>
  <si>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</si>
  <si>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</si>
  <si>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</si>
  <si>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</si>
  <si>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</si>
  <si>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</si>
  <si>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</si>
  <si>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</si>
  <si>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</si>
  <si>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</si>
  <si>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</si>
  <si>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</si>
  <si>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</si>
  <si>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</si>
  <si>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</si>
  <si>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</si>
  <si>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</si>
  <si>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</si>
  <si>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</si>
  <si>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</si>
  <si>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</si>
  <si>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</si>
  <si>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</si>
  <si>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</si>
  <si>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</si>
  <si>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</si>
  <si>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</si>
  <si>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</si>
  <si>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</si>
  <si>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</si>
  <si>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</si>
  <si>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</si>
  <si>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</si>
  <si>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</si>
  <si>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</si>
  <si>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</si>
  <si>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</si>
  <si>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</si>
  <si>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</si>
  <si>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</si>
  <si>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</si>
  <si>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</si>
  <si>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</si>
  <si>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</si>
  <si>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</si>
  <si>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</si>
  <si>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</si>
  <si>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</si>
  <si>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</si>
  <si>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</si>
  <si>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</si>
  <si>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</si>
  <si>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</si>
  <si>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</si>
  <si>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</si>
  <si>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</si>
  <si>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</si>
  <si>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</si>
  <si>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</si>
  <si>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</si>
  <si>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</si>
  <si>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</si>
  <si>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</si>
  <si>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</si>
  <si>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</si>
  <si>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</si>
  <si>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</si>
  <si>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</si>
  <si>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</si>
  <si>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</si>
  <si>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</si>
  <si>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</si>
  <si>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</si>
  <si>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</si>
  <si>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</si>
  <si>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</si>
  <si>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</si>
  <si>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</si>
  <si>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</si>
  <si>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</si>
  <si>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</si>
  <si>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</si>
  <si>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</si>
  <si>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</si>
  <si>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</si>
  <si>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</si>
  <si>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</si>
  <si>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</si>
  <si>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</si>
  <si>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</si>
  <si>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</si>
  <si>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</si>
  <si>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</si>
  <si>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</si>
  <si>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</si>
  <si>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</si>
  <si>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</si>
  <si>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</si>
  <si>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</si>
  <si>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</si>
  <si>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</si>
  <si>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</si>
  <si>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</si>
  <si>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</si>
  <si>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</si>
  <si>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</si>
  <si>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</si>
  <si>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</si>
  <si>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</si>
  <si>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</si>
  <si>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</si>
  <si>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</si>
  <si>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</si>
  <si>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</si>
  <si>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</si>
  <si>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</si>
  <si>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</si>
  <si>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</si>
  <si>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</si>
  <si>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</si>
  <si>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</si>
  <si>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</si>
  <si>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</si>
  <si>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</si>
  <si>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</si>
  <si>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</si>
  <si>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</si>
  <si>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</si>
  <si>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</si>
  <si>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</si>
  <si>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</si>
  <si>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</si>
  <si>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</si>
  <si>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</si>
  <si>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</si>
  <si>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</si>
  <si>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</si>
  <si>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</si>
  <si>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</si>
  <si>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</si>
  <si>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</si>
  <si>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</si>
  <si>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</si>
  <si>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</si>
  <si>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</si>
  <si>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</si>
  <si>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</si>
  <si>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</si>
  <si>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</si>
  <si>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</si>
  <si>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</si>
  <si>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</si>
  <si>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</si>
  <si>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</si>
  <si>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</si>
  <si>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</si>
  <si>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</si>
  <si>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</si>
  <si>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</si>
  <si>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</si>
  <si>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</si>
  <si>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</si>
  <si>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</si>
  <si>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</si>
  <si>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</si>
  <si>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</si>
  <si>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</si>
  <si>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</si>
  <si>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</si>
  <si>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</si>
  <si>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</si>
  <si>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</si>
  <si>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</si>
  <si>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</si>
  <si>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</si>
  <si>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</si>
  <si>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</si>
  <si>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</si>
  <si>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</si>
  <si>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</si>
  <si>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</si>
  <si>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</si>
  <si>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</si>
  <si>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</si>
  <si>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</si>
  <si>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</si>
  <si>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</si>
  <si>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</si>
  <si>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</si>
  <si>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</si>
  <si>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</si>
  <si>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</si>
  <si>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</si>
  <si>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</si>
  <si>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</si>
  <si>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</si>
  <si>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</si>
  <si>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</si>
  <si>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</si>
  <si>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</si>
  <si>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</si>
  <si>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</si>
  <si>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</si>
  <si>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</si>
  <si>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</si>
  <si>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</si>
  <si>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</si>
  <si>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</si>
  <si>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</si>
  <si>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</si>
  <si>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</si>
  <si>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</si>
  <si>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</si>
  <si>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</si>
  <si>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</si>
  <si>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</si>
  <si>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</si>
  <si>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</si>
  <si>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</si>
  <si>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</si>
  <si>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</si>
  <si>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</si>
  <si>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</si>
  <si>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</si>
  <si>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</si>
  <si>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</si>
  <si>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</si>
  <si>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</si>
  <si>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</si>
  <si>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</si>
  <si>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</si>
  <si>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</si>
  <si>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</si>
  <si>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</si>
  <si>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</si>
  <si>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</si>
  <si>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</si>
  <si>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</si>
  <si>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</si>
  <si>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</si>
  <si>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</si>
  <si>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</si>
  <si>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</si>
  <si>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</si>
  <si>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</si>
  <si>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</si>
  <si>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</si>
  <si>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</si>
  <si>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</si>
  <si>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</si>
  <si>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</si>
  <si>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</si>
  <si>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</si>
  <si>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</si>
  <si>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</si>
  <si>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</si>
  <si>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</si>
  <si>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</si>
  <si>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</si>
  <si>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</si>
  <si>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</si>
  <si>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</si>
  <si>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</si>
  <si>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</si>
  <si>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</si>
  <si>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</si>
  <si>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</si>
  <si>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</si>
  <si>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</si>
  <si>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</si>
  <si>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</si>
  <si>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</si>
  <si>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</si>
  <si>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</si>
  <si>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</si>
  <si>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</si>
  <si>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</si>
  <si>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</si>
  <si>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</si>
  <si>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</si>
  <si>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</si>
  <si>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</si>
  <si>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</si>
  <si>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</si>
  <si>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</si>
  <si>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</si>
  <si>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</si>
  <si>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</si>
  <si>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</si>
  <si>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</si>
  <si>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</si>
  <si>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</si>
  <si>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</si>
  <si>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</si>
  <si>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</si>
  <si>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</si>
  <si>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</si>
  <si>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</si>
  <si>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</si>
  <si>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</si>
  <si>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</si>
  <si>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</si>
  <si>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</si>
  <si>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</si>
  <si>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</si>
  <si>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</si>
  <si>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</si>
  <si>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</si>
  <si>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</si>
  <si>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</si>
  <si>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</si>
  <si>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</si>
  <si>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</si>
  <si>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</si>
  <si>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</si>
  <si>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</si>
  <si>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</si>
  <si>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</si>
  <si>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</si>
  <si>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</si>
  <si>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</si>
  <si>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</si>
  <si>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</si>
  <si>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</si>
  <si>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</si>
  <si>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</si>
  <si>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</si>
  <si>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</si>
  <si>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</si>
  <si>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</si>
  <si>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</si>
  <si>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</si>
  <si>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</si>
  <si>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</si>
  <si>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</si>
  <si>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</si>
  <si>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</si>
  <si>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</si>
  <si>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</si>
  <si>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</si>
  <si>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</si>
  <si>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</si>
  <si>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</si>
  <si>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</si>
  <si>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</si>
  <si>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</si>
  <si>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</si>
  <si>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</si>
  <si>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</si>
  <si>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</si>
  <si>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</si>
  <si>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</si>
  <si>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</si>
  <si>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</si>
  <si>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</si>
  <si>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</si>
  <si>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</si>
  <si>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</si>
  <si>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</si>
  <si>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</si>
  <si>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</si>
  <si>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</si>
  <si>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</si>
  <si>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</si>
  <si>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</si>
  <si>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</si>
  <si>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</si>
  <si>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</si>
  <si>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</si>
  <si>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</si>
  <si>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</si>
  <si>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</si>
  <si>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</si>
  <si>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</si>
  <si>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</si>
  <si>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</si>
  <si>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</si>
  <si>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</si>
  <si>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</si>
  <si>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</si>
  <si>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</si>
  <si>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</si>
  <si>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</si>
  <si>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</si>
  <si>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</si>
  <si>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</si>
  <si>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</si>
  <si>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</si>
  <si>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</si>
  <si>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</si>
  <si>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</si>
  <si>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</si>
  <si>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</si>
  <si>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</si>
  <si>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</si>
  <si>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</si>
  <si>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</si>
  <si>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</si>
  <si>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</si>
  <si>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</si>
  <si>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</si>
  <si>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</si>
  <si>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</si>
  <si>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</si>
  <si>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</si>
  <si>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</si>
  <si>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</si>
  <si>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</si>
  <si>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</si>
  <si>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</si>
  <si>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</si>
  <si>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</si>
  <si>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</si>
  <si>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</si>
  <si>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</si>
  <si>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</si>
  <si>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</si>
  <si>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</si>
  <si>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</si>
  <si>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</si>
  <si>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</si>
  <si>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</si>
  <si>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</si>
  <si>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</si>
  <si>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</si>
  <si>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</si>
  <si>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</si>
  <si>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</si>
  <si>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</si>
  <si>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</si>
  <si>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</si>
  <si>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</si>
  <si>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</si>
  <si>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</si>
  <si>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</si>
  <si>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</si>
  <si>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</si>
  <si>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</si>
  <si>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</si>
  <si>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</si>
  <si>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</si>
  <si>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</si>
  <si>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</si>
  <si>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</si>
  <si>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</si>
  <si>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</si>
  <si>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</si>
  <si>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</si>
  <si>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</si>
  <si>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</si>
  <si>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</si>
  <si>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</si>
  <si>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</si>
  <si>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</si>
  <si>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</si>
  <si>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</si>
  <si>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</si>
  <si>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</si>
  <si>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</si>
  <si>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</si>
  <si>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</si>
  <si>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</si>
  <si>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</si>
  <si>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</si>
  <si>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</si>
  <si>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</si>
  <si>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</si>
  <si>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</si>
  <si>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</si>
  <si>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</si>
  <si>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</si>
  <si>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</si>
  <si>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</si>
  <si>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</si>
  <si>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</si>
  <si>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</si>
  <si>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</si>
  <si>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</si>
  <si>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</si>
  <si>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</si>
  <si>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</si>
  <si>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</si>
  <si>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</si>
  <si>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</si>
  <si>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</si>
  <si>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</si>
  <si>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</si>
  <si>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</si>
  <si>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</si>
  <si>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</si>
  <si>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</si>
  <si>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</si>
  <si>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</si>
  <si>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</si>
  <si>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</si>
  <si>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</si>
  <si>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</si>
  <si>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</si>
  <si>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</si>
  <si>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</si>
  <si>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</si>
  <si>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</si>
  <si>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</si>
  <si>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</si>
  <si>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</si>
  <si>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</si>
  <si>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</si>
  <si>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</si>
  <si>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</si>
  <si>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</si>
  <si>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</si>
  <si>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</si>
  <si>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</si>
  <si>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</si>
  <si>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</si>
  <si>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</si>
  <si>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</si>
  <si>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</si>
  <si>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</si>
  <si>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</si>
  <si>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</si>
  <si>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</si>
  <si>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</si>
  <si>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</si>
  <si>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</si>
  <si>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</si>
  <si>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</si>
  <si>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</si>
  <si>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</si>
  <si>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</si>
  <si>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</si>
  <si>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</si>
  <si>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</si>
  <si>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</si>
  <si>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</si>
  <si>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</si>
  <si>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</si>
  <si>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</si>
  <si>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</si>
  <si>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</si>
  <si>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</si>
  <si>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</si>
  <si>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</si>
  <si>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</si>
  <si>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</si>
  <si>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</si>
  <si>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</si>
  <si>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</si>
  <si>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</si>
  <si>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</si>
  <si>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</si>
  <si>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</si>
  <si>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</si>
  <si>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</si>
  <si>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</si>
  <si>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</si>
  <si>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</si>
  <si>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</si>
  <si>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</si>
  <si>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</si>
  <si>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</si>
  <si>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</si>
  <si>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</si>
  <si>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</si>
  <si>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</si>
  <si>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</si>
  <si>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</si>
  <si>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</si>
  <si>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</si>
  <si>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</si>
  <si>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</si>
  <si>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</si>
  <si>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</si>
  <si>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</si>
  <si>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</si>
  <si>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</si>
  <si>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</si>
  <si>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</si>
  <si>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</si>
  <si>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</si>
  <si>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</si>
  <si>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</si>
  <si>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</si>
  <si>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</si>
  <si>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</si>
  <si>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</si>
  <si>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</si>
  <si>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</si>
  <si>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</si>
  <si>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</si>
  <si>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</si>
  <si>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</si>
  <si>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</si>
  <si>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</si>
  <si>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</si>
  <si>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</si>
  <si>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</si>
  <si>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</si>
  <si>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</si>
  <si>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</si>
  <si>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</si>
  <si>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</si>
  <si>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</si>
  <si>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</si>
  <si>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</si>
  <si>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</si>
  <si>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</si>
  <si>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</si>
  <si>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</si>
  <si>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</si>
  <si>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</si>
  <si>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</si>
  <si>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</si>
  <si>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</si>
  <si>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</si>
  <si>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</si>
  <si>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</si>
  <si>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</si>
  <si>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</si>
  <si>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</si>
  <si>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</si>
  <si>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</si>
  <si>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</si>
  <si>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</si>
  <si>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</si>
  <si>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</si>
  <si>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</si>
  <si>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</si>
  <si>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</si>
  <si>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</si>
  <si>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</si>
  <si>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</si>
  <si>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</si>
  <si>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</si>
  <si>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</si>
  <si>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</si>
  <si>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</si>
  <si>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</si>
  <si>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</si>
  <si>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</si>
  <si>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</si>
  <si>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</si>
  <si>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</si>
  <si>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</si>
  <si>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</si>
  <si>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</si>
  <si>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</si>
  <si>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</si>
  <si>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</si>
  <si>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</si>
  <si>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</si>
  <si>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</si>
  <si>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</si>
  <si>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</si>
  <si>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</si>
  <si>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</si>
  <si>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</si>
  <si>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</si>
  <si>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</si>
  <si>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</si>
  <si>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</si>
  <si>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</si>
  <si>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</si>
  <si>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</si>
  <si>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</si>
  <si>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</si>
  <si>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</si>
  <si>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</si>
  <si>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</si>
  <si>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</si>
  <si>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</si>
  <si>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</si>
  <si>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</si>
  <si>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</si>
  <si>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</si>
  <si>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</si>
  <si>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</si>
  <si>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</si>
  <si>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</si>
  <si>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</si>
  <si>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</si>
  <si>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</si>
  <si>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</si>
  <si>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</si>
  <si>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</si>
  <si>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</si>
  <si>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</si>
  <si>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</si>
  <si>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</si>
  <si>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</si>
  <si>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</si>
  <si>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</si>
  <si>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</si>
  <si>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</si>
  <si>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</si>
  <si>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</si>
  <si>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</si>
  <si>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</si>
  <si>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</si>
  <si>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</si>
  <si>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</si>
  <si>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</si>
  <si>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</si>
  <si>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</si>
  <si>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</si>
  <si>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</si>
  <si>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</si>
  <si>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</si>
  <si>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</si>
  <si>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</si>
  <si>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</si>
  <si>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</si>
  <si>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</si>
  <si>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</si>
  <si>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</si>
  <si>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</si>
  <si>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</si>
  <si>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</si>
  <si>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</si>
  <si>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</si>
  <si>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</si>
  <si>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</si>
  <si>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</si>
  <si>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</si>
  <si>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</si>
  <si>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</si>
  <si>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</si>
  <si>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</si>
  <si>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</si>
  <si>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</si>
  <si>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</si>
  <si>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</si>
  <si>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</si>
  <si>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</si>
  <si>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</si>
  <si>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</si>
  <si>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</si>
  <si>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</si>
  <si>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</si>
  <si>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</si>
  <si>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</si>
  <si>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</si>
  <si>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</si>
  <si>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</si>
  <si>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</si>
  <si>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</si>
  <si>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</si>
  <si>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</si>
  <si>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</si>
  <si>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</si>
  <si>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</si>
  <si>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</si>
  <si>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</si>
  <si>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</si>
  <si>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</si>
  <si>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</si>
  <si>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</si>
  <si>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</si>
  <si>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</si>
  <si>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</si>
  <si>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</si>
  <si>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</si>
  <si>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</si>
  <si>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</si>
  <si>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</si>
  <si>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</si>
  <si>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</si>
  <si>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</si>
  <si>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</si>
  <si>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</si>
  <si>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</si>
  <si>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</si>
  <si>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</si>
  <si>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</si>
  <si>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</si>
  <si>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</si>
  <si>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</si>
  <si>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</si>
  <si>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</si>
  <si>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</si>
  <si>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</si>
  <si>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</si>
  <si>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</si>
  <si>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</si>
  <si>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</si>
  <si>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</si>
  <si>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</si>
  <si>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</si>
  <si>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</si>
  <si>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</si>
  <si>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</si>
  <si>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</si>
  <si>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</si>
  <si>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</si>
  <si>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</si>
  <si>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</si>
  <si>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</si>
  <si>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</si>
  <si>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</si>
  <si>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</si>
  <si>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</si>
  <si>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</si>
  <si>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</si>
  <si>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</si>
  <si>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</si>
  <si>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</si>
  <si>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</si>
  <si>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</si>
  <si>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</si>
  <si>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</si>
  <si>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</si>
  <si>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</si>
  <si>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</si>
  <si>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</si>
  <si>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</si>
  <si>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</si>
  <si>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</si>
  <si>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</si>
  <si>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</si>
  <si>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</si>
  <si>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</si>
  <si>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</si>
  <si>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</si>
  <si>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</si>
  <si>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</si>
  <si>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</si>
  <si>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</si>
  <si>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</si>
  <si>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</si>
  <si>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</si>
  <si>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</si>
  <si>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</si>
  <si>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</si>
  <si>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</si>
  <si>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</si>
  <si>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</si>
  <si>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</si>
  <si>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</si>
  <si>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</si>
  <si>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</si>
  <si>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</si>
  <si>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</si>
  <si>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</si>
  <si>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</si>
  <si>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</si>
  <si>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</si>
  <si>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</si>
  <si>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</si>
  <si>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</si>
  <si>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</si>
  <si>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</si>
  <si>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</si>
  <si>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</si>
  <si>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</si>
  <si>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</si>
  <si>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</si>
  <si>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</si>
  <si>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</si>
  <si>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</si>
  <si>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</si>
  <si>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</si>
  <si>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</si>
  <si>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</si>
  <si>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</si>
  <si>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</si>
  <si>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</si>
  <si>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</si>
  <si>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</si>
  <si>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</si>
  <si>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</si>
  <si>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</si>
  <si>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</si>
  <si>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</si>
  <si>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</si>
  <si>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</si>
  <si>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</si>
  <si>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</si>
  <si>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</si>
  <si>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</si>
  <si>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</si>
  <si>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</si>
  <si>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</si>
  <si>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</si>
  <si>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</si>
  <si>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</si>
  <si>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</si>
  <si>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</si>
  <si>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</si>
  <si>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</si>
  <si>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</si>
  <si>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</si>
  <si>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</si>
  <si>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</si>
  <si>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</si>
  <si>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</si>
  <si>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</si>
  <si>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</si>
  <si>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</si>
  <si>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</si>
  <si>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</si>
  <si>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</si>
  <si>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</si>
  <si>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</si>
  <si>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</si>
  <si>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</si>
  <si>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</si>
  <si>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</si>
  <si>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</si>
  <si>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</si>
  <si>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</si>
  <si>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</si>
  <si>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</si>
  <si>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</si>
  <si>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</si>
  <si>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</si>
  <si>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</si>
  <si>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</si>
  <si>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</si>
  <si>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</si>
  <si>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</si>
  <si>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</si>
  <si>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</si>
  <si>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</si>
  <si>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</si>
  <si>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</si>
  <si>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</si>
  <si>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</si>
  <si>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</si>
  <si>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</si>
  <si>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</si>
  <si>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</si>
  <si>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</si>
  <si>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</si>
  <si>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</si>
  <si>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</si>
  <si>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</si>
  <si>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</si>
  <si>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</si>
  <si>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</si>
  <si>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</si>
  <si>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</si>
  <si>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</si>
  <si>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</si>
  <si>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</si>
  <si>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</si>
  <si>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</si>
  <si>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</si>
  <si>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</si>
  <si>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</si>
  <si>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</si>
  <si>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</si>
  <si>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</si>
  <si>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</si>
  <si>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</si>
  <si>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</si>
  <si>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</si>
  <si>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</si>
  <si>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</si>
  <si>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</si>
  <si>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</si>
  <si>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</si>
  <si>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</si>
  <si>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</si>
  <si>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</si>
  <si>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</si>
  <si>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</si>
  <si>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</si>
  <si>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</si>
  <si>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</si>
  <si>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</si>
  <si>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</si>
  <si>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</si>
  <si>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</si>
  <si>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</si>
  <si>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</si>
  <si>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</si>
  <si>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</si>
  <si>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</si>
  <si>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</si>
  <si>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</si>
  <si>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</si>
  <si>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</si>
  <si>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</si>
  <si>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</si>
  <si>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</si>
  <si>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</si>
  <si>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</si>
  <si>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</si>
  <si>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</si>
  <si>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</si>
  <si>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</si>
  <si>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</si>
  <si>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</si>
  <si>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</si>
  <si>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</si>
  <si>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</si>
  <si>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</si>
  <si>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</si>
  <si>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</si>
  <si>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</si>
  <si>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</si>
  <si>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</si>
  <si>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</si>
  <si>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</si>
  <si>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</si>
  <si>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</si>
  <si>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</si>
  <si>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</si>
  <si>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</si>
  <si>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</si>
  <si>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</si>
  <si>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</si>
  <si>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</si>
  <si>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</si>
  <si>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</si>
  <si>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</si>
  <si>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</si>
  <si>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</si>
  <si>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</si>
  <si>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</si>
  <si>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</si>
  <si>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</si>
  <si>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</si>
  <si>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</si>
  <si>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</si>
  <si>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</si>
  <si>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</si>
  <si>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</si>
  <si>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</si>
  <si>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</si>
  <si>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</si>
  <si>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</si>
  <si>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</si>
  <si>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</si>
  <si>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</si>
  <si>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</si>
  <si>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</si>
  <si>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</si>
  <si>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</si>
  <si>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</si>
  <si>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</si>
  <si>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</si>
  <si>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</si>
  <si>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</si>
  <si>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</si>
  <si>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</si>
  <si>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</si>
  <si>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</si>
  <si>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</si>
  <si>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</si>
  <si>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</si>
  <si>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</si>
  <si>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</si>
  <si>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</si>
  <si>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</si>
  <si>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</si>
  <si>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</si>
  <si>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</si>
  <si>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</si>
  <si>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</si>
  <si>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</si>
  <si>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</si>
  <si>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</si>
  <si>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</si>
  <si>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</si>
  <si>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</si>
  <si>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</si>
  <si>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</si>
  <si>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</si>
  <si>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</si>
  <si>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</si>
  <si>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</si>
  <si>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</si>
  <si>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</si>
  <si>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</si>
  <si>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</si>
  <si>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</si>
  <si>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</si>
  <si>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</si>
  <si>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</si>
  <si>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</si>
  <si>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</si>
  <si>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</si>
  <si>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</si>
  <si>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</si>
  <si>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</si>
  <si>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</si>
  <si>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</si>
  <si>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</si>
  <si>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</si>
  <si>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</si>
  <si>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</si>
  <si>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</si>
  <si>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</si>
  <si>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</si>
  <si>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</si>
  <si>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</si>
  <si>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</si>
  <si>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</si>
  <si>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</si>
  <si>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</si>
  <si>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</si>
  <si>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</si>
  <si>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</si>
  <si>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</si>
  <si>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</si>
  <si>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</si>
  <si>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</si>
  <si>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</si>
  <si>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</si>
  <si>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</si>
  <si>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</si>
  <si>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</si>
  <si>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</si>
  <si>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</si>
  <si>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</si>
  <si>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</si>
  <si>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</si>
  <si>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</si>
  <si>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</si>
  <si>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</si>
  <si>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</si>
  <si>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</si>
  <si>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</si>
  <si>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</si>
  <si>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</si>
  <si>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</si>
  <si>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</si>
  <si>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</si>
  <si>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</si>
  <si>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</si>
  <si>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</si>
  <si>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</si>
  <si>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</si>
  <si>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</si>
  <si>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</si>
  <si>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</si>
  <si>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</si>
  <si>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</si>
  <si>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</si>
  <si>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</si>
  <si>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</si>
  <si>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</si>
  <si>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</si>
  <si>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</si>
  <si>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</si>
  <si>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</si>
  <si>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</si>
  <si>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</si>
  <si>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</si>
  <si>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</si>
  <si>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</si>
  <si>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</si>
  <si>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</si>
  <si>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</si>
  <si>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</si>
  <si>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</si>
  <si>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</si>
  <si>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</si>
  <si>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</si>
  <si>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</si>
  <si>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</si>
  <si>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</si>
  <si>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</si>
  <si>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</si>
  <si>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</si>
  <si>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</si>
  <si>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</si>
  <si>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</si>
  <si>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</si>
  <si>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</si>
  <si>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</si>
  <si>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</si>
  <si>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</si>
  <si>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</si>
  <si>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</si>
  <si>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</si>
  <si>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</si>
  <si>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</si>
  <si>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</si>
  <si>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</si>
  <si>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</si>
  <si>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</si>
  <si>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</si>
  <si>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</si>
  <si>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</si>
  <si>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</si>
  <si>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</si>
  <si>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</si>
  <si>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</si>
  <si>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</si>
  <si>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</si>
  <si>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</si>
  <si>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</si>
  <si>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</si>
  <si>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</si>
  <si>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</si>
  <si>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</si>
  <si>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</si>
  <si>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</si>
  <si>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</si>
  <si>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</si>
  <si>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</si>
  <si>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</si>
  <si>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</si>
  <si>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</si>
  <si>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</si>
  <si>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</si>
  <si>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</si>
  <si>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</si>
  <si>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</si>
  <si>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</si>
  <si>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</si>
  <si>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</si>
  <si>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</si>
  <si>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</si>
  <si>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</si>
  <si>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</si>
  <si>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</si>
  <si>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</si>
  <si>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</si>
  <si>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</si>
  <si>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</si>
  <si>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</si>
  <si>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</si>
  <si>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</si>
  <si>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</si>
  <si>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</si>
  <si>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</si>
  <si>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</si>
  <si>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</si>
  <si>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</si>
  <si>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</si>
  <si>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</si>
  <si>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</si>
  <si>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</si>
  <si>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</si>
  <si>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</si>
  <si>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</si>
  <si>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</si>
  <si>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</si>
  <si>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</si>
  <si>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</si>
  <si>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</si>
  <si>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</si>
  <si>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</si>
  <si>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</si>
  <si>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</si>
  <si>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</si>
  <si>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</si>
  <si>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</si>
  <si>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</si>
  <si>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</si>
  <si>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</si>
  <si>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</si>
  <si>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</si>
  <si>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</si>
  <si>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</si>
  <si>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</si>
  <si>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</si>
  <si>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</si>
  <si>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</si>
  <si>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</si>
  <si>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</si>
  <si>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</si>
  <si>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</si>
  <si>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</si>
  <si>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</si>
  <si>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</si>
  <si>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</si>
  <si>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</si>
  <si>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</si>
  <si>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</si>
  <si>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</si>
  <si>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</si>
  <si>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</si>
  <si>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</si>
  <si>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</si>
  <si>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</si>
  <si>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</si>
  <si>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</si>
  <si>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</si>
  <si>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</si>
  <si>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</si>
  <si>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</si>
  <si>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</si>
  <si>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</si>
  <si>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</si>
  <si>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</si>
  <si>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</si>
  <si>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</si>
  <si>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</si>
  <si>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</si>
  <si>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</si>
  <si>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</si>
  <si>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</si>
  <si>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</si>
  <si>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</si>
  <si>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</si>
  <si>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</si>
  <si>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</si>
  <si>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</si>
  <si>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</si>
  <si>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</si>
  <si>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</si>
  <si>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</si>
  <si>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</si>
  <si>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</si>
  <si>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</si>
  <si>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</si>
  <si>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</si>
  <si>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</si>
  <si>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</si>
  <si>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</si>
  <si>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</si>
  <si>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</si>
  <si>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</si>
  <si>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</si>
  <si>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</si>
  <si>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</si>
  <si>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</si>
  <si>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</si>
  <si>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</si>
  <si>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</si>
  <si>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</si>
  <si>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</si>
  <si>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</si>
  <si>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</si>
  <si>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</si>
  <si>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</si>
  <si>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</si>
  <si>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</si>
  <si>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</si>
  <si>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</si>
  <si>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</si>
  <si>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</si>
  <si>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</si>
  <si>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</si>
  <si>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</si>
  <si>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</si>
  <si>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</si>
  <si>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</si>
  <si>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</si>
  <si>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</si>
  <si>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</si>
  <si>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</si>
  <si>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</si>
  <si>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</si>
  <si>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</si>
  <si>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</si>
  <si>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</si>
  <si>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</si>
  <si>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</si>
  <si>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</si>
  <si>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</si>
  <si>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</si>
  <si>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</si>
  <si>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</si>
  <si>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</si>
  <si>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</si>
  <si>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</si>
  <si>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</si>
  <si>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</si>
  <si>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</si>
  <si>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</si>
  <si>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</si>
  <si>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</si>
  <si>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</si>
  <si>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</si>
  <si>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</si>
  <si>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</si>
  <si>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</si>
  <si>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</si>
  <si>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</si>
  <si>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</si>
  <si>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</si>
  <si>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</si>
  <si>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</si>
  <si>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</si>
  <si>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</si>
  <si>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</si>
  <si>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</si>
  <si>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</si>
  <si>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</si>
  <si>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</si>
  <si>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</si>
  <si>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</si>
  <si>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</si>
  <si>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</si>
  <si>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</si>
  <si>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</si>
  <si>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</si>
  <si>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</si>
  <si>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</si>
  <si>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</si>
  <si>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</si>
  <si>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</si>
  <si>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</si>
  <si>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</si>
  <si>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</si>
  <si>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</si>
  <si>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</si>
  <si>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</si>
  <si>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</si>
  <si>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</si>
  <si>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</si>
  <si>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</si>
  <si>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</si>
  <si>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</si>
  <si>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</si>
  <si>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</si>
  <si>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</si>
  <si>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</si>
  <si>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</si>
  <si>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</si>
  <si>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</si>
  <si>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</si>
  <si>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</si>
  <si>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</si>
  <si>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</si>
  <si>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</si>
  <si>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</si>
  <si>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</si>
  <si>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</si>
  <si>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</si>
  <si>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</si>
  <si>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</si>
  <si>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</si>
  <si>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</si>
  <si>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</si>
  <si>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</si>
  <si>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</si>
  <si>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</si>
  <si>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</si>
  <si>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</si>
  <si>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</si>
  <si>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</si>
  <si>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</si>
  <si>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</si>
  <si>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</si>
  <si>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</si>
  <si>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</si>
  <si>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</si>
  <si>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</si>
  <si>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</si>
  <si>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</si>
  <si>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</si>
  <si>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</si>
  <si>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</si>
  <si>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</si>
  <si>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</si>
  <si>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</si>
  <si>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</si>
  <si>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</si>
  <si>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</si>
  <si>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</si>
  <si>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</si>
  <si>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</si>
  <si>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</si>
  <si>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</si>
  <si>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</si>
  <si>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</si>
  <si>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</si>
  <si>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</si>
  <si>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</si>
  <si>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</si>
  <si>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</si>
  <si>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</si>
  <si>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</si>
  <si>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</si>
  <si>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</si>
  <si>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</si>
  <si>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</si>
  <si>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</si>
  <si>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</si>
  <si>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</si>
  <si>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</si>
  <si>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</si>
  <si>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</si>
  <si>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</si>
  <si>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</si>
  <si>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</si>
  <si>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</si>
  <si>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</si>
  <si>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</si>
  <si>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</si>
  <si>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</si>
  <si>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</si>
  <si>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</si>
  <si>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</si>
  <si>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</si>
  <si>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</si>
  <si>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</si>
  <si>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</si>
  <si>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</si>
  <si>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</si>
  <si>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</si>
  <si>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</si>
  <si>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</si>
  <si>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</si>
  <si>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</si>
  <si>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</si>
  <si>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</si>
  <si>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</si>
  <si>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</si>
  <si>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</si>
  <si>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</si>
  <si>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</si>
  <si>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</si>
  <si>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</si>
  <si>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</si>
  <si>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</si>
  <si>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</si>
  <si>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</si>
  <si>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</si>
  <si>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</si>
  <si>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</si>
  <si>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</si>
  <si>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</si>
  <si>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</si>
  <si>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</si>
  <si>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</si>
  <si>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</si>
  <si>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</si>
  <si>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</si>
  <si>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</si>
  <si>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</si>
  <si>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</si>
  <si>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</si>
  <si>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</si>
  <si>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</si>
  <si>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</si>
  <si>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</si>
  <si>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</si>
  <si>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</si>
  <si>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</si>
  <si>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</si>
  <si>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</si>
  <si>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</si>
  <si>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</si>
  <si>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</si>
  <si>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</si>
  <si>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</si>
  <si>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</si>
  <si>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</si>
  <si>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</si>
  <si>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</si>
  <si>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</si>
  <si>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</si>
  <si>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</si>
  <si>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</si>
  <si>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</si>
  <si>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</si>
  <si>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</si>
  <si>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</si>
  <si>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</si>
  <si>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</si>
  <si>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</si>
  <si>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</si>
  <si>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</si>
  <si>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</si>
  <si>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</si>
  <si>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</si>
  <si>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</si>
  <si>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</si>
  <si>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</si>
  <si>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</si>
  <si>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</si>
  <si>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</si>
  <si>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</si>
  <si>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</si>
  <si>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</si>
  <si>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</si>
  <si>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</si>
  <si>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</si>
  <si>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</si>
  <si>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</si>
  <si>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</si>
  <si>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</si>
  <si>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</si>
  <si>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</si>
  <si>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</si>
  <si>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</si>
  <si>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</si>
  <si>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</si>
  <si>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</si>
  <si>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</si>
  <si>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</si>
  <si>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</si>
  <si>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</si>
  <si>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</si>
  <si>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</si>
  <si>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</si>
  <si>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</si>
  <si>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</si>
  <si>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</si>
  <si>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</si>
  <si>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</si>
  <si>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</si>
  <si>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</si>
  <si>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</si>
  <si>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</si>
  <si>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</si>
  <si>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</si>
  <si>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</si>
  <si>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</si>
  <si>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</si>
  <si>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</si>
  <si>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</si>
  <si>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</si>
  <si>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</si>
  <si>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</si>
  <si>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</si>
  <si>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</si>
  <si>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</si>
  <si>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</si>
  <si>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</si>
  <si>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</si>
  <si>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</si>
  <si>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</si>
  <si>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</si>
  <si>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</si>
  <si>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</si>
  <si>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</si>
  <si>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</si>
  <si>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</si>
  <si>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</si>
  <si>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</si>
  <si>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</si>
  <si>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</si>
  <si>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</si>
  <si>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</si>
  <si>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</si>
  <si>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</si>
  <si>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</si>
  <si>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</si>
  <si>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</si>
  <si>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</si>
  <si>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</si>
  <si>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</si>
  <si>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</si>
  <si>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</si>
  <si>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</si>
  <si>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</si>
  <si>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</si>
  <si>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</si>
  <si>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</si>
  <si>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</si>
  <si>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</si>
  <si>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</si>
  <si>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</si>
  <si>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</si>
  <si>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</si>
  <si>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</si>
  <si>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</si>
  <si>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</si>
  <si>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</si>
  <si>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</si>
  <si>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</si>
  <si>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</si>
  <si>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</si>
  <si>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</si>
  <si>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</si>
  <si>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</si>
  <si>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</si>
  <si>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</si>
  <si>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</si>
  <si>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</si>
  <si>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</si>
  <si>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</si>
  <si>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</si>
  <si>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</si>
  <si>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</si>
  <si>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</si>
  <si>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</si>
  <si>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</si>
  <si>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</si>
  <si>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</si>
  <si>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</si>
  <si>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</si>
  <si>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</si>
  <si>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</si>
  <si>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</si>
  <si>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</si>
  <si>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</si>
  <si>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</si>
  <si>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</si>
  <si>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</si>
  <si>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</si>
  <si>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</si>
  <si>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</si>
  <si>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</si>
  <si>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</si>
  <si>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</si>
  <si>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</si>
  <si>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</si>
  <si>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</si>
  <si>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</si>
  <si>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</si>
  <si>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</si>
  <si>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</si>
  <si>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</si>
  <si>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</si>
  <si>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</si>
  <si>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</si>
  <si>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</si>
  <si>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</si>
  <si>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</si>
  <si>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</si>
  <si>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</si>
  <si>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</si>
  <si>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</si>
  <si>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</si>
  <si>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</si>
  <si>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</si>
  <si>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</si>
  <si>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</si>
  <si>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</si>
  <si>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</si>
  <si>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</si>
  <si>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</si>
  <si>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</si>
  <si>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</si>
  <si>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</si>
  <si>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</si>
  <si>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</si>
  <si>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</si>
  <si>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</si>
  <si>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</si>
  <si>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</si>
  <si>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</si>
  <si>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</si>
  <si>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</si>
  <si>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</si>
  <si>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</si>
  <si>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</si>
  <si>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</si>
  <si>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</si>
  <si>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</si>
  <si>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</si>
  <si>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</si>
  <si>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</si>
  <si>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</si>
  <si>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</si>
  <si>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</si>
  <si>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</si>
  <si>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</si>
  <si>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</si>
  <si>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</si>
  <si>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</si>
  <si>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</si>
  <si>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</si>
  <si>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</si>
  <si>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</si>
  <si>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</si>
  <si>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</si>
  <si>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</si>
  <si>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</si>
  <si>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</si>
  <si>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</si>
  <si>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</si>
  <si>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</si>
  <si>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</si>
  <si>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</si>
  <si>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</si>
  <si>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</si>
  <si>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</si>
  <si>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</si>
  <si>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</si>
  <si>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</si>
  <si>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</si>
  <si>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</si>
  <si>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</si>
  <si>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</si>
  <si>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</si>
  <si>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</si>
  <si>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</si>
  <si>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</si>
  <si>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</si>
  <si>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</si>
  <si>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</si>
  <si>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</si>
  <si>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</si>
  <si>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</si>
  <si>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</si>
  <si>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</si>
  <si>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</si>
  <si>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</si>
  <si>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</si>
  <si>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</si>
  <si>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</si>
  <si>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</si>
  <si>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</si>
  <si>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</si>
  <si>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</si>
  <si>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</si>
  <si>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</si>
  <si>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</si>
  <si>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</si>
  <si>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</si>
  <si>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</si>
  <si>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</si>
  <si>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</si>
  <si>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</si>
  <si>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</si>
  <si>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</si>
  <si>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</si>
  <si>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</si>
  <si>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</si>
  <si>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</si>
  <si>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</si>
  <si>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</si>
  <si>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</si>
  <si>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</si>
  <si>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</si>
  <si>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</si>
  <si>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</si>
  <si>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</si>
  <si>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</si>
  <si>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</si>
  <si>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</si>
  <si>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</si>
  <si>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</si>
  <si>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</si>
  <si>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</si>
  <si>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</si>
  <si>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</si>
  <si>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</si>
  <si>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</si>
  <si>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</si>
  <si>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</si>
  <si>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</si>
  <si>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</si>
  <si>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</si>
  <si>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</si>
  <si>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</si>
  <si>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</si>
  <si>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</si>
  <si>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</si>
  <si>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</si>
  <si>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</si>
  <si>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</si>
  <si>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</si>
  <si>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</si>
  <si>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</si>
  <si>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</si>
  <si>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</si>
  <si>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</si>
  <si>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</si>
  <si>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</si>
  <si>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</si>
  <si>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</si>
  <si>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</si>
  <si>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</si>
  <si>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</si>
  <si>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</si>
  <si>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</si>
  <si>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</si>
  <si>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</si>
  <si>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</si>
  <si>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</si>
  <si>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</si>
  <si>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</si>
  <si>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</si>
  <si>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</si>
  <si>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</si>
  <si>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</si>
  <si>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</si>
  <si>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</si>
  <si>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</si>
  <si>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</si>
  <si>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</si>
  <si>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</si>
  <si>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</si>
  <si>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</si>
  <si>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</si>
  <si>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</si>
  <si>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</si>
  <si>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</si>
  <si>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</si>
  <si>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</si>
  <si>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</si>
  <si>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</si>
  <si>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</si>
  <si>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</si>
  <si>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</si>
  <si>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</si>
  <si>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</si>
  <si>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</si>
  <si>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</si>
  <si>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</si>
  <si>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</si>
  <si>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</si>
  <si>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</si>
  <si>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</si>
  <si>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</si>
  <si>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</si>
  <si>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</si>
  <si>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</si>
  <si>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</si>
  <si>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</si>
  <si>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</si>
  <si>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</si>
  <si>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</si>
  <si>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</si>
  <si>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</si>
  <si>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</si>
  <si>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</si>
  <si>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</si>
  <si>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</si>
  <si>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</si>
  <si>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</si>
  <si>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</si>
  <si>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</si>
  <si>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</si>
  <si>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</si>
  <si>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</si>
  <si>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</si>
  <si>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</si>
  <si>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</si>
  <si>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</si>
  <si>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</si>
  <si>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</si>
  <si>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</si>
  <si>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</si>
  <si>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</si>
  <si>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</si>
  <si>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</si>
  <si>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</si>
  <si>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</si>
  <si>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</si>
  <si>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</si>
  <si>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</si>
  <si>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</si>
  <si>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</si>
  <si>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</si>
  <si>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</si>
  <si>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</si>
  <si>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</si>
  <si>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</si>
  <si>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</si>
  <si>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</si>
  <si>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</si>
  <si>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</si>
  <si>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</si>
  <si>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</si>
  <si>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</si>
  <si>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</si>
  <si>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</si>
  <si>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</si>
  <si>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</si>
  <si>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</si>
  <si>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</si>
  <si>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</si>
  <si>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</si>
  <si>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</si>
  <si>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</si>
  <si>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</si>
  <si>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</si>
  <si>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</si>
  <si>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</si>
  <si>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</si>
  <si>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</si>
  <si>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</si>
  <si>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</si>
  <si>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</si>
  <si>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</si>
  <si>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</si>
  <si>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</si>
  <si>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</si>
  <si>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</si>
  <si>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</si>
  <si>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</si>
  <si>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</si>
  <si>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</si>
  <si>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</si>
  <si>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</si>
  <si>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</si>
  <si>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</si>
  <si>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</si>
  <si>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</si>
  <si>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</si>
  <si>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</si>
  <si>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</si>
  <si>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</si>
  <si>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</si>
  <si>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</si>
  <si>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</si>
  <si>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</si>
  <si>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</si>
  <si>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</si>
  <si>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</si>
  <si>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</si>
  <si>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</si>
  <si>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</si>
  <si>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</si>
  <si>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</si>
  <si>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</si>
  <si>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</si>
  <si>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</si>
  <si>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</si>
  <si>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</si>
  <si>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</si>
  <si>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</si>
  <si>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</si>
  <si>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</si>
  <si>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</si>
  <si>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</si>
  <si>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</si>
  <si>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</si>
  <si>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</si>
  <si>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</si>
  <si>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</si>
  <si>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</si>
  <si>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</si>
  <si>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</si>
  <si>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</si>
  <si>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</si>
  <si>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</si>
  <si>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</si>
  <si>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</si>
  <si>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</si>
  <si>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</si>
  <si>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</si>
  <si>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</si>
  <si>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</si>
  <si>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</si>
  <si>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</si>
  <si>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</si>
  <si>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</si>
  <si>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</si>
  <si>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</si>
  <si>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</si>
  <si>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</si>
  <si>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</si>
  <si>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</si>
  <si>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</si>
  <si>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</si>
  <si>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</si>
  <si>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</si>
  <si>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</si>
  <si>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</si>
  <si>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</si>
  <si>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</si>
  <si>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</si>
  <si>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</si>
  <si>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</si>
  <si>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</si>
  <si>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</si>
  <si>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</si>
  <si>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</si>
  <si>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</si>
  <si>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</si>
  <si>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</si>
  <si>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</si>
  <si>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</si>
  <si>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</si>
  <si>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</si>
  <si>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</si>
  <si>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</si>
  <si>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</si>
  <si>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</si>
  <si>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</si>
  <si>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</si>
  <si>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</si>
  <si>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</si>
  <si>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</si>
  <si>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</si>
  <si>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</si>
  <si>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</si>
  <si>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</si>
  <si>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</si>
  <si>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</si>
  <si>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</si>
  <si>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</si>
  <si>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</si>
  <si>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</si>
  <si>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</si>
  <si>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</si>
  <si>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</si>
  <si>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</si>
  <si>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</si>
  <si>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</si>
  <si>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</si>
  <si>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</si>
  <si>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</si>
  <si>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</si>
  <si>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</si>
  <si>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</si>
  <si>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</si>
  <si>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</si>
  <si>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</si>
  <si>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</si>
  <si>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</si>
  <si>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</si>
  <si>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</si>
  <si>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</si>
  <si>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</si>
  <si>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</si>
  <si>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</si>
  <si>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</si>
  <si>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</si>
  <si>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</si>
  <si>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</si>
  <si>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</si>
  <si>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</si>
  <si>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</si>
  <si>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</si>
  <si>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</si>
  <si>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</si>
  <si>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</si>
  <si>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</si>
  <si>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</si>
  <si>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</si>
  <si>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</si>
  <si>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</si>
  <si>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</si>
  <si>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</si>
  <si>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</si>
  <si>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</si>
  <si>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</si>
  <si>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</si>
  <si>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</si>
  <si>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</si>
  <si>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</si>
  <si>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</si>
  <si>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</si>
  <si>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</si>
  <si>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</si>
  <si>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</si>
  <si>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</si>
  <si>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</si>
  <si>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</si>
  <si>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</si>
  <si>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</si>
  <si>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</si>
  <si>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</si>
  <si>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</si>
  <si>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</si>
  <si>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</si>
  <si>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</si>
  <si>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</si>
  <si>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</si>
  <si>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</si>
  <si>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</si>
  <si>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</si>
  <si>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</si>
  <si>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</si>
  <si>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</si>
  <si>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</si>
  <si>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</si>
  <si>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</si>
  <si>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</si>
  <si>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</si>
  <si>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</si>
  <si>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</si>
  <si>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</si>
  <si>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</si>
  <si>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</si>
  <si>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</si>
  <si>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</si>
  <si>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</si>
  <si>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</si>
  <si>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</si>
  <si>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</si>
  <si>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</si>
  <si>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</si>
  <si>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</si>
  <si>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</si>
  <si>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</si>
  <si>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</si>
  <si>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</si>
  <si>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</si>
  <si>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</si>
  <si>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</si>
  <si>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</si>
  <si>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</si>
  <si>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</si>
  <si>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</si>
  <si>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</si>
  <si>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</si>
  <si>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</si>
  <si>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</si>
  <si>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</si>
  <si>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</si>
  <si>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</si>
  <si>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</si>
  <si>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</si>
  <si>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</si>
  <si>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</si>
  <si>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</si>
  <si>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</si>
  <si>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</si>
  <si>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</si>
  <si>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</si>
  <si>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</si>
  <si>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</si>
  <si>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</si>
  <si>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</si>
  <si>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</si>
  <si>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</si>
  <si>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</si>
  <si>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</si>
  <si>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</si>
  <si>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</si>
  <si>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</si>
  <si>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</si>
  <si>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</si>
  <si>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</si>
  <si>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</si>
  <si>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</si>
  <si>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</si>
  <si>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</si>
  <si>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</si>
  <si>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</si>
  <si>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</si>
  <si>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</si>
  <si>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</si>
  <si>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</si>
  <si>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</si>
  <si>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</si>
  <si>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</si>
  <si>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</si>
  <si>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</si>
  <si>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</si>
  <si>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</si>
  <si>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</si>
  <si>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</si>
  <si>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</si>
  <si>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</si>
  <si>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</si>
  <si>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</si>
  <si>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</si>
  <si>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</si>
  <si>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</si>
  <si>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</si>
  <si>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</si>
  <si>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</si>
  <si>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</si>
  <si>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</si>
  <si>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</si>
  <si>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</si>
  <si>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</si>
  <si>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</si>
  <si>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</si>
  <si>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</si>
  <si>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</si>
  <si>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</si>
  <si>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</si>
  <si>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</si>
  <si>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</si>
  <si>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</si>
  <si>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</si>
  <si>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</si>
  <si>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</si>
  <si>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</si>
  <si>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</si>
  <si>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</si>
  <si>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</si>
  <si>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</si>
  <si>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</si>
  <si>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</si>
  <si>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</si>
  <si>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</si>
  <si>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</si>
  <si>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</si>
  <si>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</si>
  <si>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</si>
  <si>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</si>
  <si>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</si>
  <si>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</si>
  <si>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</si>
  <si>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</si>
  <si>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</si>
  <si>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</si>
  <si>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</si>
  <si>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</si>
  <si>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</si>
  <si>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</si>
  <si>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</si>
  <si>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</si>
  <si>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</si>
  <si>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</si>
  <si>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</si>
  <si>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</si>
  <si>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</si>
  <si>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</si>
  <si>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</si>
  <si>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</si>
  <si>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</si>
  <si>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</si>
  <si>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</si>
  <si>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</si>
  <si>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</si>
  <si>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</si>
  <si>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</si>
  <si>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</si>
  <si>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</si>
  <si>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</si>
  <si>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</si>
  <si>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</si>
  <si>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</si>
  <si>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</si>
  <si>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</si>
  <si>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</si>
  <si>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</si>
  <si>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</si>
  <si>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</si>
  <si>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</si>
  <si>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</si>
  <si>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</si>
  <si>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</si>
  <si>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</si>
  <si>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</si>
  <si>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</si>
  <si>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</si>
  <si>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</si>
  <si>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</si>
  <si>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</si>
  <si>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</si>
  <si>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</si>
  <si>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</si>
  <si>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</si>
  <si>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</si>
  <si>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</si>
  <si>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</si>
  <si>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</si>
  <si>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</si>
  <si>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</si>
  <si>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</si>
  <si>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</si>
  <si>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</si>
  <si>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</si>
  <si>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</si>
  <si>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</si>
  <si>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</si>
  <si>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</si>
  <si>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</si>
  <si>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</si>
  <si>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</si>
  <si>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</si>
  <si>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</si>
  <si>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</si>
  <si>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</si>
  <si>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</si>
  <si>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</si>
  <si>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</si>
  <si>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</si>
  <si>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</si>
  <si>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</si>
  <si>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</si>
  <si>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</si>
  <si>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</si>
  <si>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</si>
  <si>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</si>
  <si>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</si>
  <si>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</si>
  <si>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</si>
  <si>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</si>
  <si>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</si>
  <si>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</si>
  <si>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</si>
  <si>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</si>
  <si>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</si>
  <si>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</si>
  <si>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</si>
  <si>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</si>
  <si>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</si>
  <si>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</si>
  <si>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</si>
  <si>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</si>
  <si>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</si>
  <si>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</si>
  <si>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</si>
  <si>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</si>
  <si>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</si>
  <si>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</si>
  <si>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</si>
  <si>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</si>
  <si>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</si>
  <si>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</si>
  <si>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</si>
  <si>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</si>
  <si>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</si>
  <si>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</si>
  <si>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</si>
  <si>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</si>
  <si>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</si>
  <si>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</si>
  <si>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</si>
  <si>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</si>
  <si>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</si>
  <si>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</si>
  <si>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</si>
  <si>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</si>
  <si>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</si>
  <si>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</si>
  <si>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</si>
  <si>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</si>
  <si>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</si>
  <si>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</si>
  <si>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</si>
  <si>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</si>
  <si>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</si>
  <si>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</si>
  <si>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</si>
  <si>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</si>
  <si>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</si>
  <si>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</si>
  <si>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</si>
  <si>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</si>
  <si>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</si>
  <si>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</si>
  <si>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</si>
  <si>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</si>
  <si>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</si>
  <si>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</si>
  <si>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</si>
  <si>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</si>
  <si>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</si>
  <si>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</si>
  <si>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</si>
  <si>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</si>
  <si>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</si>
  <si>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</si>
  <si>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</si>
  <si>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</si>
  <si>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</si>
  <si>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</si>
  <si>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</si>
  <si>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</si>
  <si>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</si>
  <si>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</si>
  <si>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</si>
  <si>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</si>
  <si>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</si>
  <si>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</si>
  <si>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</si>
  <si>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</si>
  <si>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</si>
  <si>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</si>
  <si>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</si>
  <si>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</si>
  <si>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</si>
  <si>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</si>
  <si>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</si>
  <si>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</si>
  <si>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</si>
  <si>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</si>
  <si>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</si>
  <si>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</si>
  <si>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</si>
  <si>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</si>
  <si>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</si>
  <si>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</si>
  <si>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</si>
  <si>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</si>
  <si>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</si>
  <si>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</si>
  <si>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</si>
  <si>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</si>
  <si>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</si>
  <si>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</si>
  <si>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</si>
  <si>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</si>
  <si>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</si>
  <si>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</si>
  <si>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</si>
  <si>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</si>
  <si>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</si>
  <si>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</si>
  <si>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</si>
  <si>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</si>
  <si>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</si>
  <si>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</si>
  <si>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</si>
  <si>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</si>
  <si>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</si>
  <si>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</si>
  <si>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</si>
  <si>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</si>
  <si>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</si>
  <si>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</si>
  <si>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</si>
  <si>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</si>
  <si>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</si>
  <si>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</si>
  <si>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</si>
  <si>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</si>
  <si>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</si>
  <si>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</si>
  <si>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</si>
  <si>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</si>
  <si>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</si>
  <si>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</si>
  <si>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</si>
  <si>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</si>
  <si>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</si>
  <si>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</si>
  <si>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</si>
  <si>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</si>
  <si>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</si>
  <si>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</si>
  <si>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</si>
  <si>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</si>
  <si>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</si>
  <si>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</si>
  <si>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</si>
  <si>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</si>
  <si>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</si>
  <si>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</si>
  <si>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</si>
  <si>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</si>
  <si>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</si>
  <si>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</si>
  <si>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</si>
  <si>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</si>
  <si>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</si>
  <si>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</si>
  <si>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</si>
  <si>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</si>
  <si>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</si>
  <si>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</si>
  <si>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</si>
  <si>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</si>
  <si>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</si>
  <si>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</si>
  <si>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</si>
  <si>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</si>
  <si>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</si>
  <si>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</si>
  <si>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</si>
  <si>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</si>
  <si>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</si>
  <si>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</si>
  <si>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</si>
  <si>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</si>
  <si>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</si>
  <si>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</si>
  <si>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</si>
  <si>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</si>
  <si>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</si>
  <si>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</si>
  <si>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</si>
  <si>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</si>
  <si>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</si>
  <si>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</si>
  <si>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</si>
  <si>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</si>
  <si>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</si>
  <si>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</si>
  <si>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</si>
  <si>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</si>
  <si>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</si>
  <si>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</si>
  <si>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</si>
  <si>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</si>
  <si>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</si>
  <si>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</si>
  <si>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</si>
  <si>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</si>
  <si>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</si>
  <si>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</si>
  <si>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</si>
  <si>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</si>
  <si>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</si>
  <si>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</si>
  <si>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</si>
  <si>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</si>
  <si>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</si>
  <si>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</si>
  <si>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</si>
  <si>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</si>
  <si>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</si>
  <si>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</si>
  <si>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</si>
  <si>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</si>
  <si>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</si>
  <si>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</si>
  <si>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</si>
  <si>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</si>
  <si>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</si>
  <si>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</si>
  <si>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</si>
  <si>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</si>
  <si>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</si>
  <si>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</si>
  <si>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</si>
  <si>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</si>
  <si>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</si>
  <si>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</si>
  <si>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</si>
  <si>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</si>
  <si>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</si>
  <si>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</si>
  <si>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</si>
  <si>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</si>
  <si>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</si>
  <si>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</si>
  <si>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</si>
  <si>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</si>
  <si>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</si>
  <si>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</si>
  <si>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</si>
  <si>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</si>
  <si>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</si>
  <si>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</si>
  <si>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</si>
  <si>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</si>
  <si>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</si>
  <si>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</si>
  <si>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</si>
  <si>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</si>
  <si>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</si>
  <si>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</si>
  <si>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</si>
  <si>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</si>
  <si>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</si>
  <si>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</si>
  <si>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</si>
  <si>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</si>
  <si>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</si>
  <si>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</si>
  <si>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</si>
  <si>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</si>
  <si>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</si>
  <si>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</si>
  <si>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</si>
  <si>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</si>
  <si>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</si>
  <si>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</si>
  <si>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</si>
  <si>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</si>
  <si>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</si>
  <si>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</si>
  <si>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</si>
  <si>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</si>
  <si>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</si>
  <si>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</si>
  <si>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</si>
  <si>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</si>
  <si>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</si>
  <si>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</si>
  <si>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</si>
  <si>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</si>
  <si>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</si>
  <si>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</si>
  <si>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</si>
  <si>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</si>
  <si>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</si>
  <si>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</si>
  <si>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</si>
  <si>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</si>
  <si>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</si>
  <si>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</si>
  <si>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</si>
  <si>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</si>
  <si>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</si>
  <si>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</si>
  <si>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</si>
  <si>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</si>
  <si>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</si>
  <si>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</si>
  <si>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</si>
  <si>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</si>
  <si>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</si>
  <si>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</si>
  <si>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</si>
  <si>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</si>
  <si>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</si>
  <si>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</si>
  <si>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</si>
  <si>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</si>
  <si>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</si>
  <si>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</si>
  <si>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</si>
  <si>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</si>
  <si>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</si>
  <si>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</si>
  <si>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</si>
  <si>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</si>
  <si>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</si>
  <si>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</si>
  <si>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</si>
  <si>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</si>
  <si>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</si>
  <si>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</si>
  <si>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</si>
  <si>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</si>
  <si>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</si>
  <si>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</si>
  <si>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</si>
  <si>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</si>
  <si>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</si>
  <si>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</si>
  <si>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</si>
  <si>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</si>
  <si>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</si>
  <si>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</si>
  <si>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</si>
  <si>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</si>
  <si>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</si>
  <si>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</si>
  <si>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</si>
  <si>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</si>
  <si>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</si>
  <si>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</si>
  <si>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</si>
  <si>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</si>
  <si>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</si>
  <si>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</si>
  <si>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</si>
  <si>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</si>
  <si>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</si>
  <si>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</si>
  <si>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</si>
  <si>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</si>
  <si>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</si>
  <si>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</si>
  <si>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</si>
  <si>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</si>
  <si>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</si>
  <si>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</si>
  <si>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</si>
  <si>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</si>
  <si>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</si>
  <si>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</si>
  <si>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</si>
  <si>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</si>
  <si>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</si>
  <si>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</si>
  <si>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</si>
  <si>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</si>
  <si>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</si>
  <si>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</si>
  <si>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</si>
  <si>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</si>
  <si>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</si>
  <si>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</si>
  <si>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</si>
  <si>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</si>
  <si>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</si>
  <si>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</si>
  <si>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</si>
  <si>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</si>
  <si>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</si>
  <si>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</si>
  <si>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</si>
  <si>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</si>
  <si>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</si>
  <si>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</si>
  <si>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</si>
  <si>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</si>
  <si>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</si>
  <si>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</si>
  <si>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</si>
  <si>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</si>
  <si>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</si>
  <si>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</si>
  <si>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</si>
  <si>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</si>
  <si>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</si>
  <si>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</si>
  <si>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</si>
  <si>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</si>
  <si>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</si>
  <si>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</si>
  <si>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</si>
  <si>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</si>
  <si>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</si>
  <si>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</si>
  <si>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</si>
  <si>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</si>
  <si>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</si>
  <si>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</si>
  <si>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</si>
  <si>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</si>
  <si>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</si>
  <si>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</si>
  <si>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</si>
  <si>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</si>
  <si>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</si>
  <si>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</si>
  <si>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</si>
  <si>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</si>
  <si>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</si>
  <si>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</si>
  <si>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</si>
  <si>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</si>
  <si>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</si>
  <si>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</si>
  <si>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</si>
  <si>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</si>
  <si>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</si>
  <si>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</si>
  <si>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</si>
  <si>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</si>
  <si>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</si>
  <si>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</si>
  <si>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</si>
  <si>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</si>
  <si>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</si>
  <si>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</si>
  <si>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</si>
  <si>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</si>
  <si>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</si>
  <si>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</si>
  <si>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</si>
  <si>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</si>
  <si>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</si>
  <si>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</si>
  <si>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</si>
  <si>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</si>
  <si>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</si>
  <si>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</si>
  <si>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</si>
  <si>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</si>
  <si>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</si>
  <si>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</si>
  <si>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</si>
  <si>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</si>
  <si>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</si>
  <si>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</si>
  <si>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</si>
  <si>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</si>
  <si>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</si>
  <si>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</si>
  <si>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</si>
  <si>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</si>
  <si>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</si>
  <si>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</si>
  <si>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</si>
  <si>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</si>
  <si>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</si>
  <si>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</si>
  <si>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</si>
  <si>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</si>
  <si>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</si>
  <si>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</si>
  <si>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</si>
  <si>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</si>
  <si>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</si>
  <si>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</si>
  <si>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</si>
  <si>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</si>
  <si>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</si>
  <si>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</si>
  <si>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</si>
  <si>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</si>
  <si>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</si>
  <si>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</si>
  <si>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</si>
  <si>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</si>
  <si>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</si>
  <si>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</si>
  <si>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</si>
  <si>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</si>
  <si>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</si>
  <si>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</si>
  <si>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</si>
  <si>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</si>
  <si>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</si>
  <si>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</si>
  <si>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</si>
  <si>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</si>
  <si>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</si>
  <si>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</si>
  <si>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</si>
  <si>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</si>
  <si>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</si>
  <si>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</si>
  <si>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</si>
  <si>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</si>
  <si>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</si>
  <si>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</si>
  <si>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</si>
  <si>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</si>
  <si>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</si>
  <si>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</si>
  <si>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</si>
  <si>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</si>
  <si>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</si>
  <si>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</si>
  <si>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</si>
  <si>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</si>
  <si>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</si>
  <si>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</si>
  <si>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</si>
  <si>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</si>
  <si>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</si>
  <si>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</si>
  <si>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</si>
  <si>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</si>
  <si>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</si>
  <si>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</si>
  <si>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</si>
  <si>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</si>
  <si>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</si>
  <si>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</si>
  <si>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</si>
  <si>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</si>
  <si>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</si>
  <si>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</si>
  <si>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</si>
  <si>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</si>
  <si>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</si>
  <si>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</si>
  <si>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</si>
  <si>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</si>
  <si>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</si>
  <si>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</si>
  <si>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</si>
  <si>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</si>
  <si>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</si>
  <si>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</si>
  <si>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</si>
  <si>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</si>
  <si>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</si>
  <si>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</si>
  <si>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</si>
  <si>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</si>
  <si>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</si>
  <si>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</si>
  <si>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</si>
  <si>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</si>
  <si>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</si>
  <si>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</si>
  <si>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</si>
  <si>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</si>
  <si>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</si>
  <si>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</si>
  <si>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</si>
  <si>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</si>
  <si>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</si>
  <si>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</si>
  <si>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</si>
  <si>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</si>
  <si>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</si>
  <si>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</si>
  <si>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</si>
  <si>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</si>
  <si>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</si>
  <si>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</si>
  <si>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</si>
  <si>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</si>
  <si>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</si>
  <si>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</si>
  <si>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</si>
  <si>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</si>
  <si>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</si>
  <si>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</si>
  <si>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</si>
  <si>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</si>
  <si>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</si>
  <si>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</si>
  <si>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</si>
  <si>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</si>
  <si>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</si>
  <si>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</si>
  <si>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</si>
  <si>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</si>
  <si>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</si>
  <si>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</si>
  <si>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</si>
  <si>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</si>
  <si>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</si>
  <si>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</si>
  <si>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</si>
  <si>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</si>
  <si>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</si>
  <si>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</si>
  <si>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</si>
  <si>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</si>
  <si>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</si>
  <si>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</si>
  <si>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</si>
  <si>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</si>
  <si>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</si>
  <si>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</si>
  <si>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</si>
  <si>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</si>
  <si>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</si>
  <si>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</si>
  <si>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</si>
  <si>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</si>
  <si>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</si>
  <si>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</si>
  <si>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</si>
  <si>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</si>
  <si>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</si>
  <si>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</si>
  <si>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</si>
  <si>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</si>
  <si>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</si>
  <si>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</si>
  <si>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</si>
  <si>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</si>
  <si>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</si>
  <si>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</si>
  <si>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</si>
  <si>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</si>
  <si>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</si>
  <si>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</si>
  <si>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</si>
  <si>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</si>
  <si>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</si>
  <si>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</si>
  <si>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</si>
  <si>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</si>
  <si>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</si>
  <si>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</si>
  <si>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</si>
  <si>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</si>
  <si>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</si>
  <si>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</si>
  <si>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</si>
  <si>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</si>
  <si>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</si>
  <si>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</si>
  <si>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</si>
  <si>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</si>
  <si>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</si>
  <si>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</si>
  <si>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</si>
  <si>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</si>
  <si>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</si>
  <si>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</si>
  <si>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</si>
  <si>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</si>
  <si>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</si>
  <si>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</si>
  <si>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</si>
  <si>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</si>
  <si>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</si>
  <si>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</si>
  <si>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</si>
  <si>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</si>
  <si>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</si>
  <si>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</si>
  <si>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</si>
  <si>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</si>
  <si>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</si>
  <si>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</si>
  <si>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</si>
  <si>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</si>
  <si>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</si>
  <si>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</si>
  <si>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</si>
  <si>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</si>
  <si>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</si>
  <si>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</si>
  <si>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</si>
  <si>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</si>
  <si>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</si>
  <si>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</si>
  <si>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</si>
  <si>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</si>
  <si>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</si>
  <si>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</si>
  <si>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</si>
  <si>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</si>
  <si>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</si>
  <si>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</si>
  <si>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</si>
  <si>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</si>
  <si>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</si>
  <si>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</si>
  <si>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</si>
  <si>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</si>
  <si>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</si>
  <si>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</si>
  <si>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</si>
  <si>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</si>
  <si>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</si>
  <si>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</si>
  <si>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</si>
  <si>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</si>
  <si>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</si>
  <si>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</si>
  <si>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</si>
  <si>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</si>
  <si>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</si>
  <si>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</si>
  <si>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</si>
  <si>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</si>
  <si>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</si>
  <si>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</si>
  <si>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</si>
  <si>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</si>
  <si>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</si>
  <si>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</si>
  <si>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</si>
  <si>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</si>
  <si>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</si>
  <si>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</si>
  <si>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</si>
  <si>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</si>
  <si>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</si>
  <si>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</si>
  <si>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</si>
  <si>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</si>
  <si>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</si>
  <si>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</si>
  <si>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</si>
  <si>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</si>
  <si>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</si>
  <si>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</si>
  <si>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</si>
  <si>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</si>
  <si>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</si>
  <si>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</si>
  <si>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</si>
  <si>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</si>
  <si>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</si>
  <si>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</si>
  <si>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</si>
  <si>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</si>
  <si>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</si>
  <si>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</si>
  <si>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</si>
  <si>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</si>
  <si>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</si>
  <si>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</si>
  <si>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</si>
  <si>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</si>
  <si>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</si>
  <si>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</si>
  <si>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</si>
  <si>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</si>
  <si>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</si>
  <si>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</si>
  <si>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</si>
  <si>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</si>
  <si>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</si>
  <si>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</si>
  <si>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</si>
  <si>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</si>
  <si>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</si>
  <si>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</si>
  <si>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</si>
  <si>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</si>
  <si>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</si>
  <si>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</si>
  <si>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</si>
  <si>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</si>
  <si>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</si>
  <si>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</si>
  <si>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</si>
  <si>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</si>
  <si>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</si>
  <si>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</si>
  <si>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</si>
  <si>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</si>
  <si>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</si>
  <si>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</si>
  <si>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</si>
  <si>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</si>
  <si>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</si>
  <si>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</si>
  <si>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</si>
  <si>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</si>
  <si>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</si>
  <si>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</si>
  <si>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</si>
  <si>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</si>
  <si>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</si>
  <si>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</si>
  <si>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</si>
  <si>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</si>
  <si>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</si>
  <si>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</si>
  <si>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</si>
  <si>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</si>
  <si>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</si>
  <si>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</si>
  <si>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</si>
  <si>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</si>
  <si>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</si>
  <si>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</si>
  <si>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</si>
  <si>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</si>
  <si>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</si>
  <si>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</si>
  <si>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</si>
  <si>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</si>
  <si>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</si>
  <si>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</si>
  <si>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</si>
  <si>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</si>
  <si>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</si>
  <si>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</si>
  <si>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</si>
  <si>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</si>
  <si>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</si>
  <si>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</si>
  <si>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</si>
  <si>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</si>
  <si>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</si>
  <si>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</si>
  <si>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</si>
  <si>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</si>
  <si>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</si>
  <si>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</si>
  <si>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</si>
  <si>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</si>
  <si>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</si>
  <si>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</si>
  <si>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</si>
  <si>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</si>
  <si>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</si>
  <si>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</si>
  <si>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</si>
  <si>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</si>
  <si>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</si>
  <si>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</si>
  <si>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</si>
  <si>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</si>
  <si>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</si>
  <si>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</si>
  <si>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</si>
  <si>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</si>
  <si>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</si>
  <si>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</si>
  <si>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</si>
  <si>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</si>
  <si>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</si>
  <si>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</si>
  <si>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</si>
  <si>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</si>
  <si>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</si>
  <si>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</si>
  <si>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</si>
  <si>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</si>
  <si>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</si>
  <si>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</si>
  <si>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</si>
  <si>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</si>
  <si>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</si>
  <si>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</si>
  <si>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</si>
  <si>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</si>
  <si>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</si>
  <si>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</si>
  <si>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</si>
  <si>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</si>
  <si>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</si>
  <si>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</si>
  <si>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</si>
  <si>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</si>
  <si>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</si>
  <si>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</si>
  <si>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</si>
  <si>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</si>
  <si>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</si>
  <si>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</si>
  <si>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</si>
  <si>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</si>
  <si>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</si>
  <si>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</si>
  <si>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</si>
  <si>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</si>
  <si>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</si>
  <si>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</si>
  <si>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</si>
  <si>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</si>
  <si>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</si>
  <si>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</si>
  <si>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</si>
  <si>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</si>
  <si>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</si>
  <si>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</si>
  <si>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</si>
  <si>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</si>
  <si>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</si>
  <si>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</si>
  <si>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</si>
  <si>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</si>
  <si>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</si>
  <si>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</si>
  <si>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</si>
  <si>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</si>
  <si>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</si>
  <si>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</si>
  <si>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</si>
  <si>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</si>
  <si>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</si>
  <si>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</si>
  <si>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</si>
  <si>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</si>
  <si>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</si>
  <si>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</si>
  <si>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</si>
  <si>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</si>
  <si>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</si>
  <si>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</si>
  <si>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</si>
  <si>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</si>
  <si>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</si>
  <si>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</si>
  <si>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</si>
  <si>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</si>
  <si>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</si>
  <si>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</si>
  <si>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</si>
  <si>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</si>
  <si>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</si>
  <si>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</si>
  <si>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</si>
  <si>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</si>
  <si>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</si>
  <si>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</si>
  <si>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</si>
  <si>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</si>
  <si>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</si>
  <si>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</si>
  <si>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</si>
  <si>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</si>
  <si>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</si>
  <si>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</si>
  <si>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</si>
  <si>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</si>
  <si>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</si>
  <si>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</si>
  <si>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</si>
  <si>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</si>
  <si>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</si>
  <si>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</si>
  <si>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</si>
  <si>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</si>
  <si>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</si>
  <si>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</si>
  <si>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</si>
  <si>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</si>
  <si>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</si>
  <si>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</si>
  <si>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</si>
  <si>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</si>
  <si>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</si>
  <si>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</si>
  <si>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</si>
  <si>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</si>
  <si>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</si>
  <si>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</si>
  <si>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</si>
  <si>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</si>
  <si>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</si>
  <si>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</si>
  <si>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</si>
  <si>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</si>
  <si>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</si>
  <si>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</si>
  <si>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</si>
  <si>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</si>
  <si>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</si>
  <si>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</si>
  <si>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</si>
  <si>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</si>
  <si>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</si>
  <si>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</si>
  <si>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</si>
  <si>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</si>
  <si>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</si>
  <si>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</si>
  <si>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</si>
  <si>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</si>
  <si>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</si>
  <si>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</si>
  <si>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</si>
  <si>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</si>
  <si>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</si>
  <si>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</si>
  <si>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</si>
  <si>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</si>
  <si>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</si>
  <si>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</si>
  <si>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</si>
  <si>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</si>
  <si>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</si>
  <si>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</si>
  <si>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</si>
  <si>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</si>
  <si>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</si>
  <si>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</si>
  <si>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</si>
  <si>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</si>
  <si>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</si>
  <si>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</si>
  <si>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</si>
  <si>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</si>
  <si>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</si>
  <si>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</si>
  <si>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</si>
  <si>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</si>
  <si>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</si>
  <si>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</si>
  <si>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</si>
  <si>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</si>
  <si>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</si>
  <si>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</si>
  <si>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</si>
  <si>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</si>
  <si>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</si>
  <si>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</si>
  <si>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</si>
  <si>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</si>
  <si>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</si>
  <si>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</si>
  <si>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</si>
  <si>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</si>
  <si>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</si>
  <si>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</si>
  <si>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</si>
  <si>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</si>
  <si>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</si>
  <si>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</si>
  <si>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</si>
  <si>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</si>
  <si>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</si>
  <si>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</si>
  <si>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</si>
  <si>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</si>
  <si>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</si>
  <si>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</si>
  <si>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</si>
  <si>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</si>
  <si>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</si>
  <si>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</si>
  <si>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</si>
  <si>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</si>
  <si>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</si>
  <si>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</si>
  <si>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</si>
  <si>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</si>
  <si>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</si>
  <si>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</si>
  <si>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</si>
  <si>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</si>
  <si>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</si>
  <si>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</si>
  <si>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</si>
  <si>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</si>
  <si>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</si>
  <si>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</si>
  <si>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</si>
  <si>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</si>
  <si>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</si>
  <si>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</si>
  <si>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</si>
  <si>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</si>
  <si>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</si>
  <si>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</si>
  <si>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</si>
  <si>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</si>
  <si>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</si>
  <si>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</si>
  <si>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</si>
  <si>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</si>
  <si>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</si>
  <si>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</si>
  <si>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</si>
  <si>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</si>
  <si>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</si>
  <si>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</si>
  <si>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</si>
  <si>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</si>
  <si>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</si>
  <si>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</si>
  <si>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</si>
  <si>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</si>
  <si>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</si>
  <si>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</si>
  <si>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</si>
  <si>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</si>
  <si>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</si>
  <si>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</si>
  <si>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</si>
  <si>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</si>
  <si>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</si>
  <si>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</si>
  <si>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</si>
  <si>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</si>
  <si>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</si>
  <si>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</si>
  <si>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</si>
  <si>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</si>
  <si>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</si>
  <si>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</si>
  <si>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</si>
  <si>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</si>
  <si>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</si>
  <si>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</si>
  <si>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</si>
  <si>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</si>
  <si>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</si>
  <si>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</si>
  <si>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</si>
  <si>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</si>
  <si>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</si>
  <si>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</si>
  <si>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</si>
  <si>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</si>
  <si>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</si>
  <si>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</si>
  <si>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</si>
  <si>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</si>
  <si>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</si>
  <si>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</si>
  <si>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</si>
  <si>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</si>
  <si>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</si>
  <si>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</si>
  <si>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</si>
  <si>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</si>
  <si>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</si>
  <si>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</si>
  <si>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</si>
  <si>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</si>
  <si>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</si>
  <si>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</si>
  <si>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</si>
  <si>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</si>
  <si>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</si>
  <si>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</si>
  <si>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</si>
  <si>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</si>
  <si>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</si>
  <si>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</si>
  <si>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</si>
  <si>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</si>
  <si>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</si>
  <si>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</si>
  <si>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</si>
  <si>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</si>
  <si>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</si>
  <si>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</si>
  <si>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</si>
  <si>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</si>
  <si>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</si>
  <si>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</si>
  <si>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</si>
  <si>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</si>
  <si>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</si>
  <si>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</si>
  <si>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</si>
  <si>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</si>
  <si>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</si>
  <si>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</si>
  <si>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</si>
  <si>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</si>
  <si>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</si>
  <si>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</si>
  <si>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</si>
  <si>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</si>
  <si>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</si>
  <si>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</si>
  <si>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</si>
  <si>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</si>
  <si>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</si>
  <si>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</si>
  <si>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</si>
  <si>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</si>
  <si>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</si>
  <si>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</si>
  <si>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</si>
  <si>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</si>
  <si>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</si>
  <si>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</si>
  <si>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</si>
  <si>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</si>
  <si>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</si>
  <si>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</si>
  <si>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</si>
  <si>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</si>
  <si>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</si>
  <si>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</si>
  <si>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</si>
  <si>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</si>
  <si>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</si>
  <si>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</si>
  <si>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</si>
  <si>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</si>
  <si>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</si>
  <si>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</si>
  <si>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</si>
  <si>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</si>
  <si>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</si>
  <si>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</si>
  <si>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</si>
  <si>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</si>
  <si>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</si>
  <si>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</si>
  <si>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</si>
  <si>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</si>
  <si>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</si>
  <si>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</si>
  <si>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</si>
  <si>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</si>
  <si>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</si>
  <si>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</si>
  <si>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</si>
  <si>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</si>
  <si>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</si>
  <si>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</si>
  <si>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</si>
  <si>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</si>
  <si>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</si>
  <si>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</si>
  <si>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</si>
  <si>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</si>
  <si>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</si>
  <si>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</si>
  <si>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</si>
  <si>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</si>
  <si>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</si>
  <si>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</si>
  <si>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</si>
  <si>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</si>
  <si>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</si>
  <si>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</si>
  <si>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</si>
  <si>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</si>
  <si>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</si>
  <si>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</si>
  <si>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</si>
  <si>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</si>
  <si>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</si>
  <si>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</si>
  <si>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</si>
  <si>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</si>
  <si>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</si>
  <si>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</si>
  <si>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</si>
  <si>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</si>
  <si>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</si>
  <si>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</si>
  <si>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</si>
  <si>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</si>
  <si>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</si>
  <si>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</si>
  <si>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</si>
  <si>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</si>
  <si>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</si>
  <si>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</si>
  <si>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</si>
  <si>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</si>
  <si>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</si>
  <si>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</si>
  <si>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</si>
  <si>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</si>
  <si>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</si>
  <si>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</si>
  <si>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</si>
  <si>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</si>
  <si>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</si>
  <si>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</si>
  <si>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</si>
  <si>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</si>
  <si>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</si>
  <si>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</si>
  <si>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</si>
  <si>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</si>
  <si>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</si>
  <si>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</si>
  <si>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</si>
  <si>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</si>
  <si>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</si>
  <si>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</si>
  <si>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</si>
  <si>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</si>
  <si>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</si>
  <si>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</si>
  <si>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</si>
  <si>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</si>
  <si>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</si>
  <si>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</si>
  <si>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</si>
  <si>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</si>
  <si>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</si>
  <si>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</si>
  <si>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</si>
  <si>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</si>
  <si>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</si>
  <si>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</si>
  <si>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</si>
  <si>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</si>
  <si>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</si>
  <si>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</si>
  <si>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</si>
  <si>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</si>
  <si>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</si>
  <si>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</si>
  <si>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</si>
  <si>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</si>
  <si>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</si>
  <si>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</si>
  <si>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</si>
  <si>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</si>
  <si>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</si>
  <si>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</si>
  <si>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</si>
  <si>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</si>
  <si>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</si>
  <si>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</si>
  <si>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</si>
  <si>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</si>
  <si>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</si>
  <si>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</si>
  <si>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</si>
  <si>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</si>
  <si>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</si>
  <si>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</si>
  <si>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</si>
  <si>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</si>
  <si>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</si>
  <si>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</si>
  <si>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</si>
  <si>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</si>
  <si>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</si>
  <si>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</si>
  <si>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</si>
  <si>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</si>
  <si>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</si>
  <si>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</si>
  <si>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</si>
  <si>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</si>
  <si>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</si>
  <si>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</si>
  <si>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</si>
  <si>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</si>
  <si>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</si>
  <si>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</si>
  <si>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</si>
  <si>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</si>
  <si>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</si>
  <si>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</si>
  <si>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</si>
  <si>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</si>
  <si>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</si>
  <si>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</si>
  <si>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</si>
  <si>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</si>
  <si>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</si>
  <si>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</si>
  <si>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</si>
  <si>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</si>
  <si>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</si>
  <si>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</si>
  <si>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</si>
  <si>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</si>
  <si>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</si>
  <si>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</si>
  <si>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</si>
  <si>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</si>
  <si>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</si>
  <si>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</si>
  <si>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</si>
  <si>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</si>
  <si>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</si>
  <si>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</si>
  <si>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</si>
  <si>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</si>
  <si>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</si>
  <si>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</si>
  <si>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</si>
  <si>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</si>
  <si>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</si>
  <si>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</si>
  <si>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</si>
  <si>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</si>
  <si>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</si>
  <si>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</si>
  <si>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</si>
  <si>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</si>
  <si>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</si>
  <si>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</si>
  <si>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</si>
  <si>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</si>
  <si>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</si>
  <si>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</si>
  <si>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</si>
  <si>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</si>
  <si>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</si>
  <si>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</si>
  <si>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</si>
  <si>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</si>
  <si>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</si>
  <si>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</si>
  <si>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</si>
  <si>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</si>
  <si>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</si>
  <si>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</si>
  <si>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</si>
  <si>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</si>
  <si>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</si>
  <si>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</si>
  <si>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</si>
  <si>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</si>
  <si>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</si>
  <si>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</si>
  <si>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</si>
  <si>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</si>
  <si>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</si>
  <si>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</si>
  <si>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</si>
  <si>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</si>
  <si>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</si>
  <si>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</si>
  <si>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</si>
  <si>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</si>
  <si>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</si>
  <si>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</si>
  <si>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</si>
  <si>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</si>
  <si>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</si>
  <si>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</si>
  <si>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</si>
  <si>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</si>
  <si>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</si>
  <si>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</si>
  <si>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</si>
  <si>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</si>
  <si>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</si>
  <si>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</si>
  <si>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</si>
  <si>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</si>
  <si>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</si>
  <si>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</si>
  <si>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</si>
  <si>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</si>
  <si>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</si>
  <si>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</si>
  <si>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</si>
  <si>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</si>
  <si>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</si>
  <si>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</si>
  <si>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</si>
  <si>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</si>
  <si>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</si>
  <si>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</si>
  <si>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</si>
  <si>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</si>
  <si>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</si>
  <si>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</si>
  <si>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</si>
  <si>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</si>
  <si>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</si>
  <si>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</si>
  <si>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</si>
  <si>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</si>
  <si>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</si>
  <si>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</si>
  <si>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</si>
  <si>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</si>
  <si>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</si>
  <si>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</si>
  <si>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</si>
  <si>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</si>
  <si>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</si>
  <si>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</si>
  <si>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</si>
  <si>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</si>
  <si>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</si>
  <si>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</si>
  <si>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</si>
  <si>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</si>
  <si>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</si>
  <si>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</si>
  <si>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</si>
  <si>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</si>
  <si>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</si>
  <si>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</si>
  <si>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</si>
  <si>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</si>
  <si>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</si>
  <si>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</si>
  <si>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</si>
  <si>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</si>
  <si>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</si>
  <si>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</si>
  <si>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</si>
  <si>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</si>
  <si>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</si>
  <si>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</si>
  <si>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</si>
  <si>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</si>
  <si>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</si>
  <si>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</si>
  <si>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</si>
  <si>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</si>
  <si>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</si>
  <si>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</si>
  <si>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</si>
  <si>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</si>
  <si>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</si>
  <si>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</si>
  <si>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</si>
  <si>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</si>
  <si>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</si>
  <si>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</si>
  <si>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</si>
  <si>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</si>
  <si>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</si>
  <si>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</si>
  <si>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</si>
  <si>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</si>
  <si>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</si>
  <si>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</si>
  <si>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</si>
  <si>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</si>
  <si>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</si>
  <si>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</si>
  <si>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</si>
  <si>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</si>
  <si>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</si>
  <si>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</si>
  <si>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</si>
  <si>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</si>
  <si>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</si>
  <si>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</si>
  <si>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</si>
  <si>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</si>
  <si>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</si>
  <si>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</si>
  <si>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</si>
  <si>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</si>
  <si>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</si>
  <si>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</si>
  <si>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</si>
  <si>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</si>
  <si>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</si>
  <si>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</si>
  <si>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</si>
  <si>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</si>
  <si>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</si>
  <si>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</si>
  <si>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</si>
  <si>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</si>
  <si>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</si>
  <si>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</si>
  <si>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</si>
  <si>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</si>
  <si>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</si>
  <si>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</si>
  <si>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</si>
  <si>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</si>
  <si>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</si>
  <si>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</si>
  <si>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</si>
  <si>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</si>
  <si>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</si>
  <si>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</si>
  <si>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</si>
  <si>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</si>
  <si>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</si>
  <si>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</si>
  <si>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</si>
  <si>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</si>
  <si>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</si>
  <si>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</si>
  <si>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</si>
  <si>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</si>
  <si>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</si>
  <si>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</si>
  <si>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</si>
  <si>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</si>
  <si>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</si>
  <si>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</si>
  <si>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</si>
  <si>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</si>
  <si>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</si>
  <si>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</si>
  <si>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</si>
  <si>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</si>
  <si>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</si>
  <si>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</si>
  <si>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</si>
  <si>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</si>
  <si>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</si>
  <si>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</si>
  <si>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</si>
  <si>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</si>
  <si>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</si>
  <si>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</si>
  <si>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</si>
  <si>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</si>
  <si>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</si>
  <si>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</si>
  <si>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</si>
  <si>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</si>
  <si>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</si>
  <si>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</si>
  <si>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</si>
  <si>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</si>
  <si>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</si>
  <si>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</si>
  <si>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</si>
  <si>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</si>
  <si>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</si>
  <si>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</si>
  <si>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</si>
  <si>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</si>
  <si>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</si>
  <si>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</si>
  <si>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</si>
  <si>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</si>
  <si>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</si>
  <si>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</si>
  <si>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</si>
  <si>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</si>
  <si>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</si>
  <si>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</si>
  <si>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</si>
  <si>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</si>
  <si>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</si>
  <si>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</si>
  <si>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</si>
  <si>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</si>
  <si>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</si>
  <si>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</si>
  <si>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</si>
  <si>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</si>
  <si>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</si>
  <si>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</si>
  <si>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</si>
  <si>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</si>
  <si>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</si>
  <si>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</si>
  <si>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</si>
  <si>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</si>
  <si>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</si>
  <si>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</si>
  <si>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</si>
  <si>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</si>
  <si>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</si>
  <si>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</si>
  <si>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</si>
  <si>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</si>
  <si>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</si>
  <si>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</si>
  <si>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</si>
  <si>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</si>
  <si>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</si>
  <si>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</si>
  <si>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</si>
  <si>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</si>
  <si>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</si>
  <si>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</si>
  <si>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</si>
  <si>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</si>
  <si>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</si>
  <si>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</si>
  <si>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</si>
  <si>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</si>
  <si>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</si>
  <si>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</si>
  <si>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</si>
  <si>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</si>
  <si>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</si>
  <si>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</si>
  <si>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</si>
  <si>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</si>
  <si>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</si>
  <si>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</si>
  <si>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</si>
  <si>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</si>
  <si>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</si>
  <si>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</si>
  <si>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</si>
  <si>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</si>
  <si>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</si>
  <si>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</si>
  <si>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</si>
  <si>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</si>
  <si>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</si>
  <si>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</si>
  <si>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</si>
  <si>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</si>
  <si>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</si>
  <si>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</si>
  <si>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</si>
  <si>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</si>
  <si>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</si>
  <si>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</si>
  <si>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</si>
  <si>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</si>
  <si>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</si>
  <si>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</si>
  <si>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</si>
  <si>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</si>
  <si>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</si>
  <si>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</si>
  <si>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</si>
  <si>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</si>
  <si>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</si>
  <si>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</si>
  <si>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</si>
  <si>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</si>
  <si>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</si>
  <si>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</si>
  <si>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</si>
  <si>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</si>
  <si>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</si>
  <si>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</si>
  <si>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</si>
  <si>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</si>
  <si>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</si>
  <si>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</si>
  <si>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</si>
  <si>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</si>
  <si>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</si>
  <si>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</si>
  <si>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</si>
  <si>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</si>
  <si>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</si>
  <si>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</si>
  <si>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</si>
  <si>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</si>
  <si>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</si>
  <si>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</si>
  <si>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</si>
  <si>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</si>
  <si>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</si>
  <si>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</si>
  <si>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</si>
  <si>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</si>
  <si>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</si>
  <si>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</si>
  <si>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</si>
  <si>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</si>
  <si>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</si>
  <si>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</si>
  <si>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</si>
  <si>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</si>
  <si>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</si>
  <si>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</si>
  <si>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</si>
  <si>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</si>
  <si>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</si>
  <si>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</si>
  <si>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</si>
  <si>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</si>
  <si>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</si>
  <si>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</si>
  <si>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</si>
  <si>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</si>
  <si>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</si>
  <si>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</si>
  <si>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</si>
  <si>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</si>
  <si>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</si>
  <si>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</si>
  <si>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</si>
  <si>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</si>
  <si>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</si>
  <si>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</si>
  <si>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</si>
  <si>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</si>
  <si>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</si>
  <si>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</si>
  <si>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</si>
  <si>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</si>
  <si>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</si>
  <si>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</si>
  <si>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</si>
  <si>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</si>
  <si>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</si>
  <si>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</si>
  <si>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</si>
  <si>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</si>
  <si>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</si>
  <si>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</si>
  <si>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</si>
  <si>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</si>
  <si>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</si>
  <si>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</si>
  <si>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</si>
  <si>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</si>
  <si>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</si>
  <si>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</si>
  <si>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</si>
  <si>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</si>
  <si>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</si>
  <si>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</si>
  <si>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</si>
  <si>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</si>
  <si>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</si>
  <si>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</si>
  <si>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</si>
  <si>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</si>
  <si>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</si>
  <si>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</si>
  <si>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</si>
  <si>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</si>
  <si>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</si>
  <si>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</si>
  <si>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</si>
  <si>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</si>
  <si>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</si>
  <si>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</si>
  <si>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</si>
  <si>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</si>
  <si>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</si>
  <si>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</si>
  <si>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</si>
  <si>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</si>
  <si>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</si>
  <si>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</si>
  <si>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</si>
  <si>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</si>
  <si>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</si>
  <si>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</si>
  <si>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</si>
  <si>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</si>
  <si>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</si>
  <si>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</si>
  <si>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</si>
  <si>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</si>
  <si>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</si>
  <si>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</si>
  <si>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</si>
  <si>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</si>
  <si>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</si>
  <si>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</si>
  <si>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</si>
  <si>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</si>
  <si>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</si>
  <si>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</si>
  <si>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</si>
  <si>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</si>
  <si>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</si>
  <si>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</si>
  <si>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</si>
  <si>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</si>
  <si>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</si>
  <si>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</si>
  <si>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</si>
  <si>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</si>
  <si>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</si>
  <si>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</si>
  <si>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</si>
  <si>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</si>
  <si>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</si>
  <si>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</si>
  <si>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</si>
  <si>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</si>
  <si>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</si>
  <si>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</si>
  <si>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</si>
  <si>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</si>
  <si>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</si>
  <si>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</si>
  <si>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</si>
  <si>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</si>
  <si>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</si>
  <si>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</si>
  <si>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</si>
  <si>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</si>
  <si>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</si>
  <si>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</si>
  <si>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</si>
  <si>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</si>
  <si>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</si>
  <si>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</si>
  <si>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</si>
  <si>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</si>
  <si>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</si>
  <si>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</si>
  <si>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</si>
  <si>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</si>
  <si>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</si>
  <si>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</si>
  <si>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</si>
  <si>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</si>
  <si>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</si>
  <si>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</si>
  <si>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</si>
  <si>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</si>
  <si>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</si>
  <si>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</si>
  <si>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</si>
  <si>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</si>
  <si>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</si>
  <si>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</si>
  <si>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</si>
  <si>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</si>
  <si>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</si>
  <si>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</si>
  <si>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</si>
  <si>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</si>
  <si>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</si>
  <si>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</si>
  <si>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</si>
  <si>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</si>
  <si>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</si>
  <si>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</si>
  <si>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</si>
  <si>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</si>
  <si>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</si>
  <si>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</si>
  <si>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</si>
  <si>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</si>
  <si>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</si>
  <si>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</si>
  <si>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</si>
  <si>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</si>
  <si>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</si>
  <si>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</si>
  <si>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</si>
  <si>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</si>
  <si>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</si>
  <si>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</si>
  <si>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</si>
  <si>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</si>
  <si>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</si>
  <si>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</si>
  <si>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</si>
  <si>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</si>
  <si>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</si>
  <si>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</si>
  <si>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</si>
  <si>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</si>
  <si>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</si>
  <si>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</si>
  <si>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</si>
  <si>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</si>
  <si>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</si>
  <si>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</si>
  <si>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</si>
  <si>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</si>
  <si>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</si>
  <si>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</si>
  <si>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</si>
  <si>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</si>
  <si>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</si>
  <si>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</si>
  <si>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</si>
  <si>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</si>
  <si>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</si>
  <si>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</si>
  <si>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</si>
  <si>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</si>
  <si>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</si>
  <si>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</si>
  <si>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</si>
  <si>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</si>
  <si>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</si>
  <si>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</si>
  <si>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</si>
  <si>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</si>
  <si>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</si>
  <si>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</si>
  <si>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</si>
  <si>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</si>
  <si>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</si>
  <si>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</si>
  <si>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</si>
  <si>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</si>
  <si>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</si>
  <si>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</si>
  <si>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</si>
  <si>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</si>
  <si>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</si>
  <si>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</si>
  <si>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</si>
  <si>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</si>
  <si>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</si>
  <si>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</si>
  <si>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</si>
  <si>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</si>
  <si>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</si>
  <si>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</si>
  <si>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</si>
  <si>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</si>
  <si>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</si>
  <si>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</si>
  <si>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</si>
  <si>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</si>
  <si>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</si>
  <si>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</si>
  <si>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</si>
  <si>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</si>
  <si>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</si>
  <si>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</si>
  <si>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</si>
  <si>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</si>
  <si>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</si>
  <si>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</si>
  <si>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</si>
  <si>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</si>
  <si>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</si>
  <si>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</si>
  <si>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</si>
  <si>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</si>
  <si>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</si>
  <si>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</si>
  <si>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</si>
  <si>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</si>
  <si>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</si>
  <si>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</si>
  <si>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</si>
  <si>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</si>
  <si>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</si>
  <si>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</si>
  <si>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</si>
  <si>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</si>
  <si>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</si>
  <si>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</si>
  <si>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</si>
  <si>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</si>
  <si>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</si>
  <si>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</si>
  <si>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</si>
  <si>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</si>
  <si>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</si>
  <si>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</si>
  <si>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</si>
  <si>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</si>
  <si>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</si>
  <si>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</si>
  <si>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</si>
  <si>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</si>
  <si>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</si>
  <si>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</si>
  <si>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</si>
  <si>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</si>
  <si>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</si>
  <si>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</si>
  <si>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</si>
  <si>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</si>
  <si>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</si>
  <si>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</si>
  <si>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</si>
  <si>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</si>
  <si>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</si>
  <si>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</si>
  <si>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</si>
  <si>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</si>
  <si>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</si>
  <si>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</si>
  <si>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</si>
  <si>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</si>
  <si>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</si>
  <si>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</si>
  <si>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</si>
  <si>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</si>
  <si>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</si>
  <si>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</si>
  <si>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</si>
  <si>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</si>
  <si>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</si>
  <si>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</si>
  <si>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</si>
  <si>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</si>
  <si>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</si>
  <si>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</si>
  <si>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</si>
  <si>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</si>
  <si>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</si>
  <si>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</si>
  <si>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</si>
  <si>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</si>
  <si>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</si>
  <si>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</si>
  <si>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</si>
  <si>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</si>
  <si>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</si>
  <si>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</si>
  <si>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</si>
  <si>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</si>
  <si>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</si>
  <si>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</si>
  <si>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</si>
  <si>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</si>
  <si>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</si>
  <si>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</si>
  <si>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</si>
  <si>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</si>
  <si>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</si>
  <si>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</si>
  <si>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</si>
  <si>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</si>
  <si>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</si>
  <si>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</si>
  <si>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</si>
  <si>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</si>
  <si>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</si>
  <si>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</si>
  <si>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</si>
  <si>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</si>
  <si>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</si>
  <si>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</si>
  <si>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</si>
  <si>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</si>
  <si>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</si>
  <si>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</si>
  <si>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</si>
  <si>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</si>
  <si>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</si>
  <si>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</si>
  <si>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</si>
  <si>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</si>
  <si>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</si>
  <si>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</si>
  <si>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</si>
  <si>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</si>
  <si>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</si>
  <si>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</si>
  <si>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</si>
  <si>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</si>
  <si>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</si>
  <si>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</si>
  <si>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</si>
  <si>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</si>
  <si>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</si>
  <si>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</si>
  <si>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</si>
  <si>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</si>
  <si>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</si>
  <si>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</si>
  <si>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</si>
  <si>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</si>
  <si>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</si>
  <si>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</si>
  <si>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</si>
  <si>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</si>
  <si>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</si>
  <si>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</si>
  <si>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</si>
  <si>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</si>
  <si>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</si>
  <si>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</si>
  <si>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</si>
  <si>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</si>
  <si>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</si>
  <si>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</si>
  <si>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</si>
  <si>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</si>
  <si>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</si>
  <si>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</si>
  <si>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</si>
  <si>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</si>
  <si>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</si>
  <si>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</si>
  <si>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</si>
  <si>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</si>
  <si>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</si>
  <si>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</si>
  <si>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</si>
  <si>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</si>
  <si>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</si>
  <si>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</si>
  <si>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</si>
  <si>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</si>
  <si>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</si>
  <si>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</si>
  <si>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</si>
  <si>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</si>
  <si>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</si>
  <si>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</si>
  <si>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</si>
  <si>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</si>
  <si>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</si>
  <si>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</si>
  <si>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</si>
  <si>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</si>
  <si>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</si>
  <si>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</si>
  <si>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</si>
  <si>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</si>
  <si>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</si>
  <si>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</si>
  <si>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</si>
  <si>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</si>
  <si>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</si>
  <si>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</si>
  <si>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</si>
  <si>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</si>
  <si>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</si>
  <si>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</si>
  <si>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</si>
  <si>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</si>
  <si>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</si>
  <si>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</si>
  <si>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</si>
  <si>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</si>
  <si>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</si>
  <si>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</si>
  <si>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</si>
  <si>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</si>
  <si>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</si>
  <si>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</si>
  <si>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</si>
  <si>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</si>
  <si>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</si>
  <si>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</si>
  <si>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</si>
  <si>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</si>
  <si>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</si>
  <si>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</si>
  <si>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</si>
  <si>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</si>
  <si>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</si>
  <si>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</si>
  <si>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</si>
  <si>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</si>
  <si>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</si>
  <si>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</si>
  <si>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</si>
  <si>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</si>
  <si>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</si>
  <si>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</si>
  <si>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</si>
  <si>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</si>
  <si>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</si>
  <si>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</si>
  <si>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</si>
  <si>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</si>
  <si>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</si>
  <si>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</si>
  <si>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</si>
  <si>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</si>
  <si>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</si>
  <si>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</si>
  <si>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</si>
  <si>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</si>
  <si>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</si>
  <si>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</si>
  <si>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</si>
  <si>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</si>
  <si>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</si>
  <si>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</si>
  <si>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</si>
  <si>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</si>
  <si>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</si>
  <si>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</si>
  <si>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</si>
  <si>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</si>
  <si>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</si>
  <si>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</si>
  <si>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</si>
  <si>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</si>
  <si>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</si>
  <si>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</si>
  <si>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</si>
  <si>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</si>
  <si>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</si>
  <si>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</si>
  <si>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</si>
  <si>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</si>
  <si>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</si>
  <si>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</si>
  <si>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</si>
  <si>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</si>
  <si>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</si>
  <si>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</si>
  <si>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</si>
  <si>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</si>
  <si>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</si>
  <si>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</si>
  <si>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</si>
  <si>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</si>
  <si>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</si>
  <si>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</si>
  <si>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</si>
  <si>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</si>
  <si>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</si>
  <si>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</si>
  <si>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</si>
  <si>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</si>
  <si>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</si>
  <si>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</si>
  <si>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</si>
  <si>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</si>
  <si>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</si>
  <si>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</si>
  <si>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</si>
  <si>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</si>
  <si>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</si>
  <si>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</si>
  <si>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</si>
  <si>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</si>
  <si>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</si>
  <si>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</si>
  <si>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</si>
  <si>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</si>
  <si>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</si>
  <si>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</si>
  <si>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</si>
  <si>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</si>
  <si>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</si>
  <si>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</si>
  <si>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</si>
  <si>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</si>
  <si>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</si>
  <si>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</si>
  <si>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</si>
  <si>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</si>
  <si>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</si>
  <si>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</si>
  <si>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</si>
  <si>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</si>
  <si>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</si>
  <si>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</si>
  <si>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</si>
  <si>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</si>
  <si>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</si>
  <si>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</si>
  <si>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</si>
  <si>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</si>
  <si>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</si>
  <si>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</si>
  <si>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</si>
  <si>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</si>
  <si>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</si>
  <si>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</si>
  <si>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</si>
  <si>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</si>
  <si>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</si>
  <si>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</si>
  <si>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</si>
  <si>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</si>
  <si>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</si>
  <si>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</si>
  <si>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</si>
  <si>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</si>
  <si>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</si>
  <si>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</si>
  <si>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</si>
  <si>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</si>
  <si>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</si>
  <si>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</si>
  <si>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</si>
  <si>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</si>
  <si>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</si>
  <si>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</si>
  <si>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</si>
  <si>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</si>
  <si>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</si>
  <si>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</si>
  <si>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</si>
  <si>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</si>
  <si>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</si>
  <si>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</si>
  <si>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</si>
  <si>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</si>
  <si>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</si>
  <si>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</si>
  <si>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</si>
  <si>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</si>
  <si>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</si>
  <si>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</si>
  <si>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</si>
  <si>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</si>
  <si>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</si>
  <si>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</si>
  <si>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</si>
  <si>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</si>
  <si>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</si>
  <si>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</si>
  <si>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</si>
  <si>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</si>
  <si>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</si>
  <si>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</si>
  <si>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</si>
  <si>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</si>
  <si>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</si>
  <si>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</si>
  <si>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</si>
  <si>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</si>
  <si>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</si>
  <si>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</si>
  <si>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</si>
  <si>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</si>
  <si>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</si>
  <si>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</si>
  <si>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</si>
  <si>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</si>
  <si>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</si>
  <si>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</si>
  <si>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</si>
  <si>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</si>
  <si>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</si>
  <si>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</si>
  <si>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</si>
  <si>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</si>
  <si>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</si>
  <si>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</si>
  <si>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</si>
  <si>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</si>
  <si>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</si>
  <si>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</si>
  <si>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</si>
  <si>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</si>
  <si>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</si>
  <si>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</si>
  <si>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</si>
  <si>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</si>
  <si>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</si>
  <si>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</si>
  <si>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</si>
  <si>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</si>
  <si>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</si>
  <si>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</si>
  <si>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</si>
  <si>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</si>
  <si>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</si>
  <si>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</si>
  <si>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</si>
  <si>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</si>
  <si>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</si>
  <si>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</si>
  <si>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</si>
  <si>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</si>
  <si>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</si>
  <si>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</si>
  <si>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</si>
  <si>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</si>
  <si>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</si>
  <si>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</si>
  <si>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</si>
  <si>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</si>
  <si>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</si>
  <si>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</si>
  <si>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</si>
  <si>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</si>
  <si>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</si>
  <si>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</si>
  <si>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</si>
  <si>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</si>
  <si>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</si>
  <si>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</si>
  <si>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</si>
  <si>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</si>
  <si>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</si>
  <si>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</si>
  <si>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</si>
  <si>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</si>
  <si>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</si>
  <si>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</si>
  <si>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</si>
  <si>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</si>
  <si>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</si>
  <si>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</si>
  <si>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</si>
  <si>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</si>
  <si>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</si>
  <si>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</si>
  <si>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</si>
  <si>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</si>
  <si>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</si>
  <si>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</si>
  <si>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</si>
  <si>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</si>
  <si>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</si>
  <si>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</si>
  <si>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</si>
  <si>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</si>
  <si>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</si>
  <si>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</si>
  <si>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</si>
  <si>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</si>
  <si>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</si>
  <si>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</si>
  <si>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</si>
  <si>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</si>
  <si>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</si>
  <si>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</si>
  <si>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</si>
  <si>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</si>
  <si>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</si>
  <si>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</si>
  <si>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</si>
  <si>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</si>
  <si>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</si>
  <si>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</si>
  <si>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</si>
  <si>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</si>
  <si>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</si>
  <si>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</si>
  <si>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</si>
  <si>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</si>
  <si>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</si>
  <si>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</si>
  <si>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</si>
  <si>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</si>
  <si>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</si>
  <si>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</si>
  <si>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</si>
  <si>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</si>
  <si>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</si>
  <si>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</si>
  <si>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</si>
  <si>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</si>
  <si>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</si>
  <si>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</si>
  <si>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</si>
  <si>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</si>
  <si>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</si>
  <si>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</si>
  <si>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</si>
  <si>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</si>
  <si>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</si>
  <si>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</si>
  <si>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</si>
  <si>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</si>
  <si>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</si>
  <si>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</si>
  <si>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</si>
  <si>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</si>
  <si>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</si>
  <si>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</si>
  <si>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</si>
  <si>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</si>
  <si>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</si>
  <si>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</si>
  <si>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</si>
  <si>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</si>
  <si>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</si>
  <si>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</si>
  <si>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</si>
  <si>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</si>
  <si>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</si>
  <si>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</si>
  <si>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</si>
  <si>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</si>
  <si>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</si>
  <si>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</si>
  <si>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</si>
  <si>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</si>
  <si>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</si>
  <si>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</si>
  <si>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</si>
  <si>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</si>
  <si>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</si>
  <si>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</si>
  <si>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</si>
  <si>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</si>
  <si>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</si>
  <si>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</si>
  <si>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</si>
  <si>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</si>
  <si>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</si>
  <si>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</si>
  <si>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</si>
  <si>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</si>
  <si>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</si>
  <si>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</si>
  <si>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</si>
  <si>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</si>
  <si>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</si>
  <si>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</si>
  <si>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</si>
  <si>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</si>
  <si>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</si>
  <si>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</si>
  <si>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</si>
  <si>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</si>
  <si>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</si>
  <si>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</si>
  <si>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</si>
  <si>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</si>
  <si>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</si>
  <si>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</si>
  <si>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</si>
  <si>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</si>
  <si>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</si>
  <si>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</si>
  <si>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</si>
  <si>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</si>
  <si>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</si>
  <si>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</si>
  <si>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</si>
  <si>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</si>
  <si>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</si>
  <si>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</si>
  <si>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</si>
  <si>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</si>
  <si>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</si>
  <si>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</si>
  <si>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</si>
  <si>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</si>
  <si>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</si>
  <si>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</si>
  <si>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</si>
  <si>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</si>
  <si>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</si>
  <si>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</si>
  <si>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</si>
  <si>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</si>
  <si>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</si>
  <si>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</si>
  <si>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</si>
  <si>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</si>
  <si>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</si>
  <si>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</si>
  <si>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</si>
  <si>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</si>
  <si>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</si>
  <si>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</si>
  <si>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</si>
  <si>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</si>
  <si>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</si>
  <si>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</si>
  <si>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</si>
  <si>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</si>
  <si>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</si>
  <si>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</si>
  <si>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</si>
  <si>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</si>
  <si>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</si>
  <si>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</si>
  <si>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</si>
  <si>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</si>
  <si>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</si>
  <si>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</si>
  <si>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</si>
  <si>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</si>
  <si>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</si>
  <si>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</si>
  <si>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</si>
  <si>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</si>
  <si>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</si>
  <si>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</si>
  <si>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</si>
  <si>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</si>
  <si>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</si>
  <si>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</si>
  <si>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</si>
  <si>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</si>
  <si>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</si>
  <si>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</si>
  <si>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</si>
  <si>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</si>
  <si>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</si>
  <si>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</si>
  <si>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</si>
  <si>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</si>
  <si>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</si>
  <si>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</si>
  <si>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</si>
  <si>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</si>
  <si>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</si>
  <si>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</si>
  <si>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</si>
  <si>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</si>
  <si>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</si>
  <si>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</si>
  <si>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</si>
  <si>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</si>
  <si>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</si>
  <si>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</si>
  <si>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</si>
  <si>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</si>
  <si>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</si>
  <si>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</si>
  <si>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</si>
  <si>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</si>
  <si>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</si>
  <si>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</si>
  <si>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</si>
  <si>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</si>
  <si>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</si>
  <si>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</si>
  <si>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</si>
  <si>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</si>
  <si>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</si>
  <si>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</si>
  <si>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</si>
  <si>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</si>
  <si>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</si>
  <si>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</si>
  <si>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</si>
  <si>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</si>
  <si>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</si>
  <si>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</si>
  <si>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</si>
  <si>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</si>
  <si>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</si>
  <si>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</si>
  <si>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</si>
  <si>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</si>
  <si>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</si>
  <si>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</si>
  <si>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</si>
  <si>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</si>
  <si>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</si>
  <si>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</si>
  <si>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</si>
  <si>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</si>
  <si>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</si>
  <si>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</si>
  <si>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</si>
  <si>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</si>
  <si>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</si>
  <si>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</si>
  <si>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</si>
  <si>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</si>
  <si>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</si>
  <si>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</si>
  <si>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</si>
  <si>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</si>
  <si>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</si>
  <si>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</si>
  <si>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</si>
  <si>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</si>
  <si>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</si>
  <si>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</si>
  <si>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</si>
  <si>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</si>
  <si>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</si>
  <si>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</si>
  <si>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</si>
  <si>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</si>
  <si>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</si>
  <si>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</si>
  <si>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</si>
  <si>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</si>
  <si>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</si>
  <si>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</si>
  <si>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</si>
  <si>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</si>
  <si>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</si>
  <si>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</si>
  <si>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</si>
  <si>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</si>
  <si>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</si>
  <si>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</si>
  <si>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</si>
  <si>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</si>
  <si>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</si>
  <si>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</si>
  <si>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</si>
  <si>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</si>
  <si>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</si>
  <si>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</si>
  <si>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</si>
  <si>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</si>
  <si>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</si>
  <si>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</si>
  <si>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</si>
  <si>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</si>
  <si>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</si>
  <si>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</si>
  <si>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</si>
  <si>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</si>
  <si>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</si>
  <si>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</si>
  <si>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</si>
  <si>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</si>
  <si>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</si>
  <si>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</si>
  <si>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</si>
  <si>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</si>
  <si>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</si>
  <si>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</si>
  <si>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</si>
  <si>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</si>
  <si>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</si>
  <si>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</si>
  <si>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</si>
  <si>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</si>
  <si>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</si>
  <si>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</si>
  <si>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</si>
  <si>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</si>
  <si>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</si>
  <si>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</si>
  <si>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</si>
  <si>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</si>
  <si>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</si>
  <si>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</si>
  <si>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</si>
  <si>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</si>
  <si>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</si>
  <si>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</si>
  <si>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</si>
  <si>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</si>
  <si>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</si>
  <si>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</si>
  <si>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</si>
  <si>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</si>
  <si>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</si>
  <si>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</si>
  <si>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</si>
  <si>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</si>
  <si>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</si>
  <si>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</si>
  <si>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</si>
  <si>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</si>
  <si>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</si>
  <si>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</si>
  <si>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</si>
  <si>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</si>
  <si>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</si>
  <si>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</si>
  <si>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</si>
  <si>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</si>
  <si>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</si>
  <si>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</si>
  <si>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</si>
  <si>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</si>
  <si>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</si>
  <si>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</si>
  <si>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</si>
  <si>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</si>
  <si>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</si>
  <si>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</si>
  <si>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</si>
  <si>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</si>
  <si>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</si>
  <si>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</si>
  <si>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</si>
  <si>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</si>
  <si>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</si>
  <si>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</si>
  <si>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</si>
  <si>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</si>
  <si>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</si>
  <si>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</si>
  <si>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</si>
  <si>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</si>
  <si>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</si>
  <si>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</si>
  <si>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</si>
  <si>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</si>
  <si>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</si>
  <si>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</si>
  <si>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</si>
  <si>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</si>
  <si>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</si>
  <si>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</si>
  <si>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</si>
  <si>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</si>
  <si>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</si>
  <si>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</si>
  <si>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</si>
  <si>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</si>
  <si>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</si>
  <si>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</si>
  <si>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</si>
  <si>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</si>
  <si>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</si>
  <si>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</si>
  <si>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</si>
  <si>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</si>
  <si>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</si>
  <si>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</si>
  <si>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</si>
  <si>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</si>
  <si>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</si>
  <si>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</si>
  <si>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</si>
  <si>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</si>
  <si>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</si>
  <si>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</si>
  <si>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</si>
  <si>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</si>
  <si>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</si>
  <si>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</si>
  <si>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</si>
  <si>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</si>
  <si>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</si>
  <si>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</si>
  <si>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</si>
  <si>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</si>
  <si>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</si>
  <si>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</si>
  <si>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</si>
  <si>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</si>
  <si>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</si>
  <si>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</si>
  <si>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</si>
  <si>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</si>
  <si>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</si>
  <si>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</si>
  <si>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</si>
  <si>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</si>
  <si>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</si>
  <si>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</si>
  <si>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</si>
  <si>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</si>
  <si>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</si>
  <si>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</si>
  <si>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</si>
  <si>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</si>
  <si>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</si>
  <si>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</si>
  <si>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</si>
  <si>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</si>
  <si>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</si>
  <si>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</si>
  <si>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</si>
  <si>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</si>
  <si>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</si>
  <si>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</si>
  <si>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</si>
  <si>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</si>
  <si>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</si>
  <si>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</si>
  <si>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</si>
  <si>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</si>
  <si>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</si>
  <si>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</si>
  <si>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</si>
  <si>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</si>
  <si>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</si>
  <si>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</si>
  <si>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</si>
  <si>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</si>
  <si>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</si>
  <si>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</si>
  <si>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</si>
  <si>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</si>
  <si>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</si>
  <si>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</si>
  <si>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</si>
  <si>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</si>
  <si>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</si>
  <si>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</si>
  <si>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</si>
  <si>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</si>
  <si>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</si>
  <si>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</si>
  <si>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</si>
  <si>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</si>
  <si>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</si>
  <si>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</si>
  <si>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</si>
  <si>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</si>
  <si>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</si>
  <si>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</si>
  <si>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</si>
  <si>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</si>
  <si>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</si>
  <si>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</si>
  <si>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</si>
  <si>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</si>
  <si>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</si>
  <si>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</si>
  <si>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</si>
  <si>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</si>
  <si>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</si>
  <si>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</si>
  <si>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</si>
  <si>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</si>
  <si>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</si>
  <si>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</si>
  <si>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</si>
  <si>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</si>
  <si>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</si>
  <si>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</si>
  <si>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</si>
  <si>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</si>
  <si>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</si>
  <si>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</si>
  <si>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</si>
  <si>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</si>
  <si>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</si>
  <si>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</si>
  <si>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</si>
  <si>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</si>
  <si>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</si>
  <si>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</si>
  <si>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</si>
  <si>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</si>
  <si>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</si>
  <si>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</si>
  <si>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</si>
  <si>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</si>
  <si>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</si>
  <si>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</si>
  <si>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</si>
  <si>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</si>
  <si>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</si>
  <si>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</si>
  <si>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</si>
  <si>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</si>
  <si>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</si>
  <si>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</si>
  <si>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</si>
  <si>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</si>
  <si>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</si>
  <si>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</si>
  <si>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</si>
  <si>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</si>
  <si>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</si>
  <si>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</si>
  <si>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</si>
  <si>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</si>
  <si>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</si>
  <si>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</si>
  <si>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</si>
  <si>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</si>
  <si>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</si>
  <si>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</si>
  <si>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</si>
  <si>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</si>
  <si>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</si>
  <si>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</si>
  <si>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</si>
  <si>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</si>
  <si>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</si>
  <si>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</si>
  <si>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</si>
  <si>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</si>
  <si>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</si>
  <si>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</si>
  <si>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</si>
  <si>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</si>
  <si>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</si>
  <si>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</si>
  <si>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</si>
  <si>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</si>
  <si>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</si>
  <si>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</si>
  <si>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</si>
  <si>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</si>
  <si>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</si>
  <si>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</si>
  <si>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</si>
  <si>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</si>
  <si>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</si>
  <si>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</si>
  <si>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</si>
  <si>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</si>
  <si>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</si>
  <si>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</si>
  <si>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</si>
  <si>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</si>
  <si>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</si>
  <si>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</si>
  <si>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</si>
  <si>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</si>
  <si>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</si>
  <si>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</si>
  <si>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</si>
  <si>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</si>
  <si>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</si>
  <si>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</si>
  <si>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</si>
  <si>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</si>
  <si>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</si>
  <si>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</si>
  <si>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</si>
  <si>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</si>
  <si>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</si>
  <si>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</si>
  <si>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</si>
  <si>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</si>
  <si>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</si>
  <si>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</si>
  <si>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</si>
  <si>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</si>
  <si>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</si>
  <si>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</si>
  <si>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</si>
  <si>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</si>
  <si>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</si>
  <si>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</si>
  <si>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</si>
  <si>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</si>
  <si>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</si>
  <si>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</si>
  <si>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</si>
  <si>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</si>
  <si>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</si>
  <si>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</si>
  <si>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</si>
  <si>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</si>
  <si>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</si>
  <si>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</si>
  <si>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</si>
  <si>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</si>
  <si>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</si>
  <si>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</si>
  <si>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</si>
  <si>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</si>
  <si>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</si>
  <si>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</si>
  <si>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</si>
  <si>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</si>
  <si>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</si>
  <si>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</si>
  <si>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</si>
  <si>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</si>
  <si>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</si>
  <si>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</si>
  <si>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</si>
  <si>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</si>
  <si>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</si>
  <si>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</si>
  <si>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</si>
  <si>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</si>
  <si>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</si>
  <si>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</si>
  <si>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</si>
  <si>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</si>
  <si>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</si>
  <si>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</si>
  <si>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</si>
  <si>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</si>
  <si>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</si>
  <si>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</si>
  <si>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</si>
  <si>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</si>
  <si>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</si>
  <si>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</si>
  <si>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</si>
  <si>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</si>
  <si>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</si>
  <si>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</si>
  <si>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</si>
  <si>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</si>
  <si>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</si>
  <si>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</si>
  <si>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</si>
  <si>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</si>
  <si>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</si>
  <si>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</si>
  <si>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</si>
  <si>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</si>
  <si>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</si>
  <si>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</si>
  <si>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</si>
  <si>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</si>
  <si>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</si>
  <si>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</si>
  <si>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</si>
  <si>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</si>
  <si>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</si>
  <si>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</si>
  <si>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</si>
  <si>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</si>
  <si>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</si>
  <si>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</si>
  <si>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</si>
  <si>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</si>
  <si>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</si>
  <si>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</si>
  <si>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</si>
  <si>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</si>
  <si>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</si>
  <si>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</si>
  <si>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</si>
  <si>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</si>
  <si>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</si>
  <si>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</si>
  <si>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</si>
  <si>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</si>
  <si>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</si>
  <si>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</si>
  <si>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</si>
  <si>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</si>
  <si>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</si>
  <si>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</si>
  <si>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</si>
  <si>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</si>
  <si>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</si>
  <si>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</si>
  <si>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</si>
  <si>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</si>
  <si>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</si>
  <si>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</si>
  <si>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</si>
  <si>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</si>
  <si>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</si>
  <si>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</si>
  <si>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</si>
  <si>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</si>
  <si>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</si>
  <si>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</si>
  <si>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</si>
  <si>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</si>
  <si>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</si>
  <si>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</si>
  <si>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</si>
  <si>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</si>
  <si>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</si>
  <si>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</si>
  <si>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</si>
  <si>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</si>
  <si>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</si>
  <si>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</si>
  <si>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</si>
  <si>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</si>
  <si>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</si>
  <si>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</si>
  <si>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</si>
  <si>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</si>
  <si>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</si>
  <si>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</si>
  <si>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</si>
  <si>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</si>
  <si>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</si>
  <si>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</si>
  <si>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</si>
  <si>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</si>
  <si>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</si>
  <si>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</si>
  <si>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</si>
  <si>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</si>
  <si>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</si>
  <si>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</si>
  <si>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</si>
  <si>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</si>
  <si>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</si>
  <si>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</si>
  <si>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</si>
  <si>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</si>
  <si>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</si>
  <si>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</si>
  <si>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</si>
  <si>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</si>
  <si>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</si>
  <si>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</si>
  <si>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</si>
  <si>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</si>
  <si>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</si>
  <si>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</si>
  <si>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</si>
  <si>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</si>
  <si>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</si>
  <si>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</si>
  <si>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</si>
  <si>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</si>
  <si>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</si>
  <si>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</si>
  <si>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</si>
  <si>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</si>
  <si>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</si>
  <si>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</si>
  <si>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</si>
  <si>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</si>
  <si>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</si>
  <si>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</si>
  <si>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</si>
  <si>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</si>
  <si>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</si>
  <si>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</si>
  <si>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</si>
  <si>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</si>
  <si>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</si>
  <si>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</si>
  <si>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</si>
  <si>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</si>
  <si>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</si>
  <si>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</si>
  <si>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</si>
  <si>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</si>
  <si>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</si>
  <si>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</si>
  <si>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</si>
  <si>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</si>
  <si>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</si>
  <si>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</si>
  <si>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</si>
  <si>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</si>
  <si>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</si>
  <si>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</si>
  <si>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</si>
  <si>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</si>
  <si>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</si>
  <si>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</si>
  <si>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</si>
  <si>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</si>
  <si>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</si>
  <si>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</si>
  <si>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</si>
  <si>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</si>
  <si>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</si>
  <si>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</si>
  <si>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</si>
  <si>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</si>
  <si>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</si>
  <si>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</si>
  <si>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</si>
  <si>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</si>
  <si>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</si>
  <si>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</si>
  <si>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</si>
  <si>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</si>
  <si>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</si>
  <si>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</si>
  <si>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</si>
  <si>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</si>
  <si>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</si>
  <si>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</si>
  <si>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</si>
  <si>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</si>
  <si>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</si>
  <si>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</si>
  <si>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</si>
  <si>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</si>
  <si>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</si>
  <si>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</si>
  <si>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</si>
  <si>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</si>
  <si>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</si>
  <si>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</si>
  <si>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</si>
  <si>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</si>
  <si>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</si>
  <si>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</si>
  <si>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</si>
  <si>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</si>
  <si>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</si>
  <si>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</si>
  <si>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</si>
  <si>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</si>
  <si>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</si>
  <si>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</si>
  <si>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</si>
  <si>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</si>
  <si>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</si>
  <si>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</si>
  <si>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</si>
  <si>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</si>
  <si>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</si>
  <si>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</si>
  <si>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</si>
  <si>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</si>
  <si>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</si>
  <si>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</si>
  <si>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</si>
  <si>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</si>
  <si>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</si>
  <si>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</si>
  <si>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</si>
  <si>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</si>
  <si>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</si>
  <si>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</si>
  <si>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</si>
  <si>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</si>
  <si>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</si>
  <si>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</si>
  <si>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</si>
  <si>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</si>
  <si>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</si>
  <si>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</si>
  <si>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</si>
  <si>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</si>
  <si>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</si>
  <si>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</si>
  <si>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</si>
  <si>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</si>
  <si>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</si>
  <si>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</si>
  <si>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</si>
  <si>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</si>
  <si>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</si>
  <si>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</si>
  <si>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</si>
  <si>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</si>
  <si>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</si>
  <si>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</si>
  <si>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</si>
  <si>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</si>
  <si>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</si>
  <si>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</si>
  <si>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</si>
  <si>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</si>
  <si>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</si>
  <si>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</si>
  <si>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</si>
  <si>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</si>
  <si>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</si>
  <si>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</si>
  <si>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</si>
  <si>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</si>
  <si>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</si>
  <si>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</si>
  <si>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</si>
  <si>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</si>
  <si>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</si>
  <si>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</si>
  <si>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</si>
  <si>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</si>
  <si>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</si>
  <si>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</si>
  <si>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</si>
  <si>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</si>
  <si>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</si>
  <si>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</si>
  <si>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</si>
  <si>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</si>
  <si>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</si>
  <si>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</si>
  <si>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</si>
  <si>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</si>
  <si>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</si>
  <si>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</si>
  <si>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</si>
  <si>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</si>
  <si>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</si>
  <si>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</si>
  <si>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</si>
  <si>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</si>
  <si>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</si>
  <si>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</si>
  <si>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</si>
  <si>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</si>
  <si>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</si>
  <si>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</si>
  <si>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</si>
  <si>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</si>
  <si>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</si>
  <si>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</si>
  <si>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</si>
  <si>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</si>
  <si>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</si>
  <si>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</si>
  <si>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</si>
  <si>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</si>
  <si>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</si>
  <si>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</si>
  <si>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</si>
  <si>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</si>
  <si>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</si>
  <si>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</si>
  <si>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</si>
  <si>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</si>
  <si>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</si>
  <si>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</si>
  <si>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</si>
  <si>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</si>
  <si>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</si>
  <si>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</si>
  <si>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</si>
  <si>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</si>
  <si>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</si>
  <si>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</si>
  <si>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</si>
  <si>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</si>
  <si>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</si>
  <si>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</si>
  <si>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</si>
  <si>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</si>
  <si>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</si>
  <si>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</si>
  <si>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</si>
  <si>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</si>
  <si>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</si>
  <si>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</si>
  <si>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</si>
  <si>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</si>
  <si>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</si>
  <si>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</si>
  <si>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</si>
  <si>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</si>
  <si>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</si>
  <si>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</si>
  <si>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</si>
  <si>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</si>
  <si>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</si>
  <si>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</si>
  <si>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</si>
  <si>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</si>
  <si>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</si>
  <si>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</si>
  <si>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</si>
  <si>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</si>
  <si>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</si>
  <si>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</si>
  <si>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</si>
  <si>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</si>
  <si>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</si>
  <si>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</si>
  <si>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</si>
  <si>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</si>
  <si>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</si>
  <si>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</si>
  <si>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</si>
  <si>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</si>
  <si>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</si>
  <si>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</si>
  <si>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</si>
  <si>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</si>
  <si>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</si>
  <si>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</si>
  <si>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</si>
  <si>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</si>
  <si>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</si>
  <si>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</si>
  <si>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</si>
  <si>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</si>
  <si>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</si>
  <si>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</si>
  <si>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</si>
  <si>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</si>
  <si>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</si>
  <si>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</si>
  <si>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</si>
  <si>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</si>
  <si>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</si>
  <si>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</si>
  <si>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</si>
  <si>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</si>
  <si>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</si>
  <si>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</si>
  <si>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</si>
  <si>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</si>
  <si>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</si>
  <si>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</si>
  <si>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</si>
  <si>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</si>
  <si>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</si>
  <si>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</si>
  <si>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</si>
  <si>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</si>
  <si>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</si>
  <si>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</si>
  <si>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</si>
  <si>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</si>
  <si>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</si>
  <si>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</si>
  <si>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</si>
  <si>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</si>
  <si>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</si>
  <si>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</si>
  <si>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</si>
  <si>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</si>
  <si>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</si>
  <si>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</si>
  <si>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</si>
  <si>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</si>
  <si>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</si>
  <si>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</si>
  <si>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</si>
  <si>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</si>
  <si>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</si>
  <si>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</si>
  <si>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</si>
  <si>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</si>
  <si>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</si>
  <si>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</si>
  <si>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</si>
  <si>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</si>
  <si>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</si>
  <si>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</si>
  <si>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</si>
  <si>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</si>
  <si>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</si>
  <si>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</si>
  <si>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</si>
  <si>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</si>
  <si>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</si>
  <si>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</si>
  <si>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</si>
  <si>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</si>
  <si>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</si>
  <si>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</si>
  <si>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</si>
  <si>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</si>
  <si>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</si>
  <si>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</si>
  <si>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</si>
  <si>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</si>
  <si>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</si>
  <si>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</si>
  <si>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</si>
  <si>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</si>
  <si>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</si>
  <si>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</si>
  <si>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</si>
  <si>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</si>
  <si>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</si>
  <si>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</si>
  <si>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</si>
  <si>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</si>
  <si>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</si>
  <si>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</si>
  <si>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</si>
  <si>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</si>
  <si>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</si>
  <si>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</si>
  <si>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</si>
  <si>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</si>
  <si>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</si>
  <si>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</si>
  <si>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</si>
  <si>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</si>
  <si>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</si>
  <si>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</si>
  <si>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</si>
  <si>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</si>
  <si>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</si>
  <si>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</si>
  <si>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</si>
  <si>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</si>
  <si>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</si>
  <si>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</si>
  <si>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</si>
  <si>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</si>
  <si>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</si>
  <si>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</si>
  <si>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</si>
  <si>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</si>
  <si>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</si>
  <si>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</si>
  <si>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</si>
  <si>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</si>
  <si>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</si>
  <si>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</si>
  <si>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</si>
  <si>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</si>
  <si>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</si>
  <si>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</si>
  <si>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</si>
  <si>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</si>
  <si>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</si>
  <si>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</si>
  <si>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</si>
  <si>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</si>
  <si>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</si>
  <si>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</si>
  <si>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</si>
  <si>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</si>
  <si>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</si>
  <si>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</si>
  <si>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</si>
  <si>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</si>
  <si>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</si>
  <si>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</si>
  <si>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</si>
  <si>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</si>
  <si>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</si>
  <si>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</si>
  <si>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</si>
  <si>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</si>
  <si>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</si>
  <si>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</si>
  <si>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</si>
  <si>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</si>
  <si>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</si>
  <si>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</si>
  <si>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</si>
  <si>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</si>
  <si>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</si>
  <si>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</si>
  <si>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</si>
  <si>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</si>
  <si>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</si>
  <si>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</si>
  <si>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</si>
  <si>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</si>
  <si>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</si>
  <si>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</si>
  <si>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</si>
  <si>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</si>
  <si>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</si>
  <si>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</si>
  <si>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</si>
  <si>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</si>
  <si>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</si>
  <si>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</si>
  <si>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</si>
  <si>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</si>
  <si>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</si>
  <si>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</si>
  <si>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</si>
  <si>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</si>
  <si>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</si>
  <si>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</si>
  <si>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</si>
  <si>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</si>
  <si>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</si>
  <si>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</si>
  <si>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</si>
  <si>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</si>
  <si>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</si>
  <si>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</si>
  <si>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</si>
  <si>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</si>
  <si>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</si>
  <si>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</si>
  <si>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</si>
  <si>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</si>
  <si>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</si>
  <si>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</si>
  <si>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</si>
  <si>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</si>
  <si>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</si>
  <si>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</si>
  <si>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</si>
  <si>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</si>
  <si>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</si>
  <si>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</si>
  <si>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</si>
  <si>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</si>
  <si>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</si>
  <si>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</si>
  <si>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</si>
  <si>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</si>
  <si>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</si>
  <si>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</si>
  <si>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</si>
  <si>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</si>
  <si>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</si>
  <si>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</si>
  <si>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</si>
  <si>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</si>
  <si>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</si>
  <si>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</si>
  <si>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</si>
  <si>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</si>
  <si>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</si>
  <si>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</si>
  <si>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</si>
  <si>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</si>
  <si>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</si>
  <si>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</si>
  <si>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</si>
  <si>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</si>
  <si>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</si>
  <si>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</si>
  <si>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</si>
  <si>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</si>
  <si>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</si>
  <si>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</si>
  <si>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</si>
  <si>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</si>
  <si>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</si>
  <si>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</si>
  <si>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</si>
  <si>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</si>
  <si>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</si>
  <si>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</si>
  <si>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</si>
  <si>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</si>
  <si>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</si>
  <si>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</si>
  <si>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</si>
  <si>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</si>
  <si>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</si>
  <si>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</si>
  <si>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</si>
  <si>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</si>
  <si>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</si>
  <si>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</si>
  <si>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</si>
  <si>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</si>
  <si>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</si>
  <si>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</si>
  <si>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</si>
  <si>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</si>
  <si>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</si>
  <si>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</si>
  <si>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</si>
  <si>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</si>
  <si>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</si>
  <si>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</si>
  <si>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</si>
  <si>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</si>
  <si>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</si>
  <si>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</si>
  <si>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</si>
  <si>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</si>
  <si>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</si>
  <si>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</si>
  <si>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</si>
  <si>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</si>
  <si>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</si>
  <si>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</si>
  <si>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</si>
  <si>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</si>
  <si>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</si>
  <si>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</si>
  <si>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</si>
  <si>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</si>
  <si>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</si>
  <si>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</si>
  <si>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</si>
  <si>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</si>
  <si>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</si>
  <si>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</si>
  <si>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</si>
  <si>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</si>
  <si>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</si>
  <si>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</si>
  <si>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</si>
  <si>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</si>
  <si>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</si>
  <si>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</si>
  <si>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</si>
  <si>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</si>
  <si>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</si>
  <si>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</si>
  <si>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</si>
  <si>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</si>
  <si>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</si>
  <si>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</si>
  <si>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</si>
  <si>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</si>
  <si>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</si>
  <si>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</si>
  <si>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</si>
  <si>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</si>
  <si>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</si>
  <si>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</si>
  <si>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</si>
  <si>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</si>
  <si>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</si>
  <si>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</si>
  <si>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</si>
  <si>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</si>
  <si>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</si>
  <si>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</si>
  <si>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</si>
  <si>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</si>
  <si>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</si>
  <si>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</si>
  <si>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</si>
  <si>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</si>
  <si>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</si>
  <si>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</si>
  <si>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</si>
  <si>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</si>
  <si>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</si>
  <si>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</si>
  <si>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</si>
  <si>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</si>
  <si>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</si>
  <si>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</si>
  <si>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</si>
  <si>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</si>
  <si>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</si>
  <si>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</si>
  <si>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</si>
  <si>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</si>
  <si>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</si>
  <si>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</si>
  <si>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</si>
  <si>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</si>
  <si>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</si>
  <si>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</si>
  <si>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</si>
  <si>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</si>
  <si>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</si>
  <si>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</si>
  <si>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</si>
  <si>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</si>
  <si>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</si>
  <si>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</si>
  <si>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</si>
  <si>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</si>
  <si>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</si>
  <si>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</si>
  <si>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</si>
  <si>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</si>
  <si>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</si>
  <si>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</si>
  <si>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</si>
  <si>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</si>
  <si>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</si>
  <si>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</si>
  <si>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</si>
  <si>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</si>
  <si>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</si>
  <si>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</si>
  <si>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</si>
  <si>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</si>
  <si>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</si>
  <si>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</si>
  <si>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</si>
  <si>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</si>
  <si>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</si>
  <si>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</si>
  <si>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</si>
  <si>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</si>
  <si>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</si>
  <si>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</si>
  <si>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</si>
  <si>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</si>
  <si>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</si>
  <si>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</si>
  <si>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</si>
  <si>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</si>
  <si>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</si>
  <si>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</si>
  <si>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</si>
  <si>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</si>
  <si>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</si>
  <si>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</si>
  <si>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</si>
  <si>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</si>
  <si>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</si>
  <si>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</si>
  <si>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</si>
  <si>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</si>
  <si>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</si>
  <si>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</si>
  <si>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</si>
  <si>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</si>
  <si>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</si>
  <si>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</si>
  <si>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</si>
  <si>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</si>
  <si>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</si>
  <si>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</si>
  <si>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</si>
  <si>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</si>
  <si>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</si>
  <si>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</si>
  <si>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</si>
  <si>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</si>
  <si>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</si>
  <si>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</si>
  <si>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</si>
  <si>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</si>
  <si>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</si>
  <si>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</si>
  <si>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</si>
  <si>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</si>
  <si>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</si>
  <si>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</si>
  <si>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</si>
  <si>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</si>
  <si>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</si>
  <si>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</si>
  <si>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</si>
  <si>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</si>
  <si>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</si>
  <si>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</si>
  <si>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</si>
  <si>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</si>
  <si>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</si>
  <si>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</si>
  <si>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</si>
  <si>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</si>
  <si>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</si>
  <si>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</si>
  <si>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</si>
  <si>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</si>
  <si>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</si>
  <si>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</si>
  <si>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</si>
  <si>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</si>
  <si>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</si>
  <si>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</si>
  <si>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</si>
  <si>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</si>
  <si>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</si>
  <si>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</si>
  <si>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</si>
  <si>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</si>
  <si>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</si>
  <si>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</si>
  <si>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</si>
  <si>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</si>
  <si>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</si>
  <si>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</si>
  <si>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</si>
  <si>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</si>
  <si>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</si>
  <si>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</si>
  <si>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</si>
  <si>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</si>
  <si>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</si>
  <si>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</si>
  <si>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</si>
  <si>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</si>
  <si>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</si>
  <si>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</si>
  <si>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</si>
  <si>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</si>
  <si>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</si>
  <si>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</si>
  <si>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</si>
  <si>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</si>
  <si>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</si>
  <si>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</si>
  <si>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</si>
  <si>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</si>
  <si>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</si>
  <si>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</si>
  <si>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</si>
  <si>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</si>
  <si>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</si>
  <si>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</si>
  <si>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</si>
  <si>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</si>
  <si>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</si>
  <si>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</si>
  <si>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</si>
  <si>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</si>
  <si>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</si>
  <si>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</si>
  <si>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</si>
  <si>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</si>
  <si>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</si>
  <si>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</si>
  <si>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</si>
  <si>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</si>
  <si>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</si>
  <si>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</si>
  <si>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</si>
  <si>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</si>
  <si>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</si>
  <si>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</si>
  <si>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</si>
  <si>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</si>
  <si>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</si>
  <si>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</si>
  <si>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</si>
  <si>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</si>
  <si>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</si>
  <si>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</si>
  <si>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</si>
  <si>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</si>
  <si>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</si>
  <si>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</si>
  <si>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</si>
  <si>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</si>
  <si>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</si>
  <si>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</si>
  <si>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</si>
  <si>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</si>
  <si>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</si>
  <si>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</si>
  <si>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</si>
  <si>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</si>
  <si>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</si>
  <si>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</si>
  <si>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</si>
  <si>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</si>
  <si>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</si>
  <si>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</si>
  <si>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</si>
  <si>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</si>
  <si>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</si>
  <si>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</si>
  <si>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</si>
  <si>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</si>
  <si>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</si>
  <si>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</si>
  <si>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</si>
  <si>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</si>
  <si>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</si>
  <si>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</si>
  <si>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</si>
  <si>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</si>
  <si>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</si>
  <si>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</si>
  <si>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</si>
  <si>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</si>
  <si>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</si>
  <si>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</si>
  <si>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</si>
  <si>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</si>
  <si>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</si>
  <si>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</si>
  <si>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</si>
  <si>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</si>
  <si>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</si>
  <si>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</si>
  <si>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</si>
  <si>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</si>
  <si>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</si>
  <si>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</si>
  <si>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</si>
  <si>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</si>
  <si>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</si>
  <si>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</si>
  <si>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</si>
  <si>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</si>
  <si>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</si>
  <si>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</si>
  <si>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</si>
  <si>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</si>
  <si>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</si>
  <si>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</si>
  <si>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</si>
  <si>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</si>
  <si>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</si>
  <si>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</si>
  <si>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</si>
  <si>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</si>
  <si>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</si>
  <si>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</si>
  <si>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</si>
  <si>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</si>
  <si>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</si>
  <si>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</si>
  <si>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</si>
  <si>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</si>
  <si>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</si>
  <si>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</si>
  <si>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</si>
  <si>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</si>
  <si>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</si>
  <si>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</si>
  <si>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</si>
  <si>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</si>
  <si>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</si>
  <si>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</si>
  <si>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</si>
  <si>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</si>
  <si>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</si>
  <si>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</si>
  <si>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</si>
  <si>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</si>
  <si>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</si>
  <si>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</si>
  <si>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</si>
  <si>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</si>
  <si>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</si>
  <si>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</si>
  <si>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</si>
  <si>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</si>
  <si>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</si>
  <si>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</si>
  <si>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</si>
  <si>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</si>
  <si>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</si>
  <si>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</si>
  <si>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</si>
  <si>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</si>
  <si>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</si>
  <si>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</si>
  <si>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</si>
  <si>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</si>
  <si>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</si>
  <si>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</si>
  <si>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</si>
  <si>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</si>
  <si>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</si>
  <si>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</si>
  <si>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</si>
  <si>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</si>
  <si>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</si>
  <si>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</si>
  <si>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</si>
  <si>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</si>
  <si>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</si>
  <si>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</si>
  <si>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</si>
  <si>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</si>
  <si>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</si>
  <si>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</si>
  <si>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</si>
  <si>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</si>
  <si>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</si>
  <si>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</si>
  <si>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</si>
  <si>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</si>
  <si>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</si>
  <si>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</si>
  <si>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</si>
  <si>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</si>
  <si>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</si>
  <si>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</si>
  <si>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</si>
  <si>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</si>
  <si>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</si>
  <si>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</si>
  <si>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</si>
  <si>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</si>
  <si>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</si>
  <si>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</si>
  <si>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</si>
  <si>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</si>
  <si>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</si>
  <si>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</si>
  <si>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</si>
  <si>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</si>
  <si>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</si>
  <si>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</si>
  <si>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</si>
  <si>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</si>
  <si>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</si>
  <si>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</si>
  <si>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</si>
  <si>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</si>
  <si>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</si>
  <si>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</si>
  <si>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</si>
  <si>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</si>
  <si>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</si>
  <si>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</si>
  <si>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</si>
  <si>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</si>
  <si>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</si>
  <si>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</si>
  <si>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</si>
  <si>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</si>
  <si>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</si>
  <si>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</si>
  <si>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</si>
  <si>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</si>
  <si>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</si>
  <si>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</si>
  <si>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</si>
  <si>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</si>
  <si>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</si>
  <si>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</si>
  <si>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</si>
  <si>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</si>
  <si>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</si>
  <si>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</si>
  <si>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</si>
  <si>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</si>
  <si>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</si>
  <si>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</si>
  <si>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</si>
  <si>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</si>
  <si>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</si>
  <si>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</si>
  <si>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</si>
  <si>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</si>
  <si>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</si>
  <si>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</si>
  <si>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</si>
  <si>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</si>
  <si>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</si>
  <si>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</si>
  <si>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</si>
  <si>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</si>
  <si>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</si>
  <si>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</si>
  <si>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</si>
  <si>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</si>
  <si>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</si>
  <si>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</si>
  <si>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</si>
  <si>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</si>
  <si>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</si>
  <si>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</si>
  <si>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</si>
  <si>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</si>
  <si>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</si>
  <si>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</si>
  <si>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</si>
  <si>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</si>
  <si>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</si>
  <si>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</si>
  <si>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</si>
  <si>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</si>
  <si>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</si>
  <si>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</si>
  <si>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</si>
  <si>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</si>
  <si>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</si>
  <si>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</si>
  <si>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</si>
  <si>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</si>
  <si>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</si>
  <si>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</si>
  <si>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</si>
  <si>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</si>
  <si>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</si>
  <si>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</si>
  <si>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</si>
  <si>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</si>
  <si>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</si>
  <si>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</si>
  <si>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</si>
  <si>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</si>
  <si>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</si>
  <si>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</si>
  <si>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</si>
  <si>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</si>
  <si>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</si>
  <si>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</si>
  <si>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</si>
  <si>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</si>
  <si>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</si>
  <si>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</si>
  <si>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</si>
  <si>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</si>
  <si>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</si>
  <si>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</si>
  <si>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</si>
  <si>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</si>
  <si>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</si>
  <si>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</si>
  <si>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</si>
  <si>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</si>
  <si>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</si>
  <si>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</si>
  <si>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</si>
  <si>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</si>
  <si>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</si>
  <si>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</si>
  <si>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</si>
  <si>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</si>
  <si>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</si>
  <si>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</si>
  <si>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</si>
  <si>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</si>
  <si>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</si>
  <si>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</si>
  <si>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</si>
  <si>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</si>
  <si>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</si>
  <si>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</si>
  <si>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</si>
  <si>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</si>
  <si>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</si>
  <si>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</si>
  <si>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</si>
  <si>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</si>
  <si>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</si>
  <si>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</si>
  <si>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</si>
  <si>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</si>
  <si>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</si>
  <si>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</si>
  <si>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</si>
  <si>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</si>
  <si>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</si>
  <si>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</si>
  <si>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</si>
  <si>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</si>
  <si>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</si>
  <si>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</si>
  <si>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</si>
  <si>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</si>
  <si>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</si>
  <si>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</si>
  <si>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</si>
  <si>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</si>
  <si>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</si>
  <si>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</si>
  <si>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</si>
  <si>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</si>
  <si>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</si>
  <si>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</si>
  <si>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</si>
  <si>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</si>
  <si>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</si>
  <si>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</si>
  <si>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</si>
  <si>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</si>
  <si>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</si>
  <si>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</si>
  <si>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</si>
  <si>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</si>
  <si>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</si>
  <si>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</si>
  <si>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</si>
  <si>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</si>
  <si>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</si>
  <si>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</si>
  <si>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</si>
  <si>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</si>
  <si>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</si>
  <si>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</si>
  <si>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</si>
  <si>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</si>
  <si>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</si>
  <si>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</si>
  <si>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</si>
  <si>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</si>
  <si>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</si>
  <si>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</si>
  <si>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</si>
  <si>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</si>
  <si>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</si>
  <si>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</si>
  <si>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</si>
  <si>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</si>
  <si>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</si>
  <si>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</si>
  <si>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</si>
  <si>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</si>
  <si>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</si>
  <si>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</si>
  <si>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</si>
  <si>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</si>
  <si>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</si>
  <si>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</si>
  <si>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</si>
  <si>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</si>
  <si>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</si>
  <si>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</si>
  <si>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</si>
  <si>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</si>
  <si>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</si>
  <si>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</si>
  <si>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</si>
  <si>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</si>
  <si>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</si>
  <si>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</si>
  <si>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</si>
  <si>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</si>
  <si>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</si>
  <si>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</si>
  <si>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</si>
  <si>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</si>
  <si>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</si>
  <si>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</si>
  <si>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</si>
  <si>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</si>
  <si>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</si>
  <si>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</si>
  <si>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</si>
  <si>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</si>
  <si>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</si>
  <si>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</si>
  <si>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</si>
  <si>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</si>
  <si>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</si>
  <si>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</si>
  <si>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</si>
  <si>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</si>
  <si>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</si>
  <si>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</si>
  <si>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</si>
  <si>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</si>
  <si>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</si>
  <si>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</si>
  <si>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</si>
  <si>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</si>
  <si>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</si>
  <si>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</si>
  <si>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</si>
  <si>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</si>
  <si>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</si>
  <si>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</si>
  <si>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</si>
  <si>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</si>
  <si>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</si>
  <si>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</si>
  <si>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</si>
  <si>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</si>
  <si>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</si>
  <si>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</si>
  <si>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</si>
  <si>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</si>
  <si>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</si>
  <si>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</si>
  <si>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</si>
  <si>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</si>
  <si>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</si>
  <si>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</si>
  <si>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</si>
  <si>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</si>
  <si>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</si>
  <si>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</si>
  <si>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</si>
  <si>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</si>
  <si>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</si>
  <si>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</si>
  <si>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</si>
  <si>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</si>
  <si>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</si>
  <si>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</si>
  <si>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</si>
  <si>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</si>
  <si>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</si>
  <si>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</si>
  <si>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</si>
  <si>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</si>
  <si>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</si>
  <si>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</si>
  <si>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</si>
  <si>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</si>
  <si>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</si>
  <si>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</si>
  <si>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</si>
  <si>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</si>
  <si>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</si>
  <si>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</si>
  <si>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</si>
  <si>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</si>
  <si>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</si>
  <si>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</si>
  <si>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</si>
  <si>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</si>
  <si>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</si>
  <si>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</si>
  <si>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</si>
  <si>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</si>
  <si>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</si>
  <si>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</si>
  <si>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</si>
  <si>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</si>
  <si>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</si>
  <si>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</si>
  <si>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</si>
  <si>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</si>
  <si>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</si>
  <si>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</si>
  <si>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</si>
  <si>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</si>
  <si>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</si>
  <si>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</si>
  <si>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</si>
  <si>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</si>
  <si>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</si>
  <si>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</si>
  <si>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</si>
  <si>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</si>
  <si>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</si>
  <si>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</si>
  <si>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</si>
  <si>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</si>
  <si>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</si>
  <si>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</si>
  <si>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</si>
  <si>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</si>
  <si>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</si>
  <si>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</si>
  <si>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</si>
  <si>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</si>
  <si>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</si>
  <si>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</si>
  <si>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</si>
  <si>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</si>
  <si>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</si>
  <si>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</si>
  <si>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</si>
  <si>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</si>
  <si>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</si>
  <si>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</si>
  <si>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</si>
  <si>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</si>
  <si>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</si>
  <si>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</si>
  <si>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</si>
  <si>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</si>
  <si>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</si>
  <si>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</si>
  <si>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</si>
  <si>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</si>
  <si>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</si>
  <si>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</si>
  <si>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</si>
  <si>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</si>
  <si>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</si>
  <si>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</si>
  <si>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</si>
  <si>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</si>
  <si>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</si>
  <si>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</si>
  <si>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</si>
  <si>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</si>
  <si>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</si>
  <si>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</si>
  <si>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</si>
  <si>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</si>
  <si>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</si>
  <si>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</si>
  <si>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</si>
  <si>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</si>
  <si>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</si>
  <si>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</si>
  <si>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</si>
  <si>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</si>
  <si>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</si>
  <si>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</si>
  <si>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</si>
  <si>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</si>
  <si>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</si>
  <si>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</si>
  <si>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</si>
  <si>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</si>
  <si>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</si>
  <si>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</si>
  <si>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</si>
  <si>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</si>
  <si>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</si>
  <si>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</si>
  <si>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</si>
  <si>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</si>
  <si>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</si>
  <si>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</si>
  <si>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</si>
  <si>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</si>
  <si>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</si>
  <si>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</si>
  <si>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</si>
  <si>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</si>
  <si>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</si>
  <si>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</si>
  <si>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</si>
  <si>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</si>
  <si>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</si>
  <si>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</si>
  <si>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</si>
  <si>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</si>
  <si>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</si>
  <si>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</si>
  <si>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</si>
  <si>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</si>
  <si>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</si>
  <si>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</si>
  <si>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</si>
  <si>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</si>
  <si>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</si>
  <si>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</si>
  <si>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</si>
  <si>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</si>
  <si>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</si>
  <si>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</si>
  <si>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</si>
  <si>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</si>
  <si>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</si>
  <si>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</si>
  <si>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</si>
  <si>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</si>
  <si>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</si>
  <si>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</si>
  <si>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</si>
  <si>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</si>
  <si>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</si>
  <si>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</si>
  <si>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</si>
  <si>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</si>
  <si>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</si>
  <si>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</si>
  <si>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</si>
  <si>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</si>
  <si>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</si>
  <si>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</si>
  <si>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</si>
  <si>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</si>
  <si>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</si>
  <si>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</si>
  <si>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</si>
  <si>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</si>
  <si>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</si>
  <si>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</si>
  <si>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</si>
  <si>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</si>
  <si>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</si>
  <si>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</si>
  <si>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</si>
  <si>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</si>
  <si>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</si>
  <si>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</si>
  <si>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</si>
  <si>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</si>
  <si>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</si>
  <si>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</si>
  <si>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</si>
  <si>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</si>
  <si>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</si>
  <si>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</si>
  <si>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</si>
  <si>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</si>
  <si>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</si>
  <si>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</si>
  <si>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</si>
  <si>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</si>
  <si>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</si>
  <si>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</si>
  <si>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</si>
  <si>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</si>
  <si>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</si>
  <si>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</si>
  <si>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</si>
  <si>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</si>
  <si>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</si>
  <si>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</si>
  <si>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</si>
  <si>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</si>
  <si>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</si>
  <si>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</si>
  <si>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</si>
  <si>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</si>
  <si>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</si>
  <si>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</si>
  <si>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</si>
  <si>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</si>
  <si>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</si>
  <si>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</si>
  <si>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</si>
  <si>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</si>
  <si>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</si>
  <si>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</si>
  <si>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</si>
  <si>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</si>
  <si>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</si>
  <si>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</si>
  <si>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</si>
  <si>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</si>
  <si>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</si>
  <si>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</si>
  <si>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</si>
  <si>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</si>
  <si>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</si>
  <si>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</si>
  <si>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</si>
  <si>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</si>
  <si>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</si>
  <si>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</si>
  <si>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</si>
  <si>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</si>
  <si>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</si>
  <si>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</si>
  <si>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</si>
  <si>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</si>
  <si>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</si>
  <si>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</si>
  <si>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</si>
  <si>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</si>
  <si>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</si>
  <si>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</si>
  <si>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</si>
  <si>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</si>
  <si>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</si>
  <si>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</si>
  <si>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</si>
  <si>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</si>
  <si>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</si>
  <si>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</si>
  <si>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</si>
  <si>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</si>
  <si>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</si>
  <si>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</si>
  <si>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</si>
  <si>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</si>
  <si>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</si>
  <si>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</si>
  <si>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</si>
  <si>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</si>
  <si>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</si>
  <si>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</si>
  <si>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</si>
  <si>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</si>
  <si>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</si>
  <si>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</si>
  <si>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</si>
  <si>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</si>
  <si>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</si>
  <si>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</si>
  <si>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</si>
  <si>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</si>
  <si>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</si>
  <si>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</si>
  <si>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</si>
  <si>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</si>
  <si>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</si>
  <si>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</si>
  <si>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</si>
  <si>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</si>
  <si>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</si>
  <si>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</si>
  <si>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</si>
  <si>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</si>
  <si>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</si>
  <si>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</si>
  <si>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</si>
  <si>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</si>
  <si>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</si>
  <si>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</si>
  <si>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</si>
  <si>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</si>
  <si>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</si>
  <si>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</si>
  <si>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</si>
  <si>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</si>
  <si>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</si>
  <si>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</si>
  <si>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</si>
  <si>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</si>
  <si>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</si>
  <si>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</si>
  <si>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</si>
  <si>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</si>
  <si>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</si>
  <si>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</si>
  <si>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</si>
  <si>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</si>
  <si>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</si>
  <si>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</si>
  <si>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</si>
  <si>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</si>
  <si>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</si>
  <si>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</si>
  <si>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</si>
  <si>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</si>
  <si>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</si>
  <si>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</si>
  <si>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</si>
  <si>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</si>
  <si>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</si>
  <si>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</si>
  <si>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</si>
  <si>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</si>
  <si>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</si>
  <si>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</si>
  <si>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</si>
  <si>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</si>
  <si>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</si>
  <si>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</si>
  <si>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</si>
  <si>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</si>
  <si>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</si>
  <si>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</si>
  <si>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</si>
  <si>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</si>
  <si>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</si>
  <si>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</si>
  <si>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</si>
  <si>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</si>
  <si>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</si>
  <si>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</si>
  <si>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</si>
  <si>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</si>
  <si>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</si>
  <si>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</si>
  <si>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</si>
  <si>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</si>
  <si>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</si>
  <si>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</si>
  <si>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</si>
  <si>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</si>
  <si>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</si>
  <si>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</si>
  <si>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</si>
  <si>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</si>
  <si>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</si>
  <si>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</si>
  <si>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</si>
  <si>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</si>
  <si>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</si>
  <si>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</si>
  <si>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</si>
  <si>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</si>
  <si>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</si>
  <si>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</si>
  <si>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</si>
  <si>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</si>
  <si>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</si>
  <si>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</si>
  <si>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</si>
  <si>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</si>
  <si>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</si>
  <si>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</si>
  <si>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</si>
  <si>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</si>
  <si>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</si>
  <si>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</si>
  <si>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</si>
  <si>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</si>
  <si>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</si>
  <si>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</si>
  <si>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</si>
  <si>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</si>
  <si>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</si>
  <si>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</si>
  <si>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</si>
  <si>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</si>
  <si>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</si>
  <si>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</si>
  <si>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</si>
  <si>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</si>
  <si>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</si>
  <si>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</si>
  <si>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</si>
  <si>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</si>
  <si>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</si>
  <si>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</si>
  <si>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</si>
  <si>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</si>
  <si>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</si>
  <si>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</si>
  <si>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</si>
  <si>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</si>
  <si>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</si>
  <si>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</si>
  <si>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</si>
  <si>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</si>
  <si>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</si>
  <si>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</si>
  <si>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</si>
  <si>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</si>
  <si>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</si>
  <si>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</si>
  <si>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</si>
  <si>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</si>
  <si>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</si>
  <si>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</si>
  <si>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</si>
  <si>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</si>
  <si>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</si>
  <si>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</si>
  <si>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</si>
  <si>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</si>
  <si>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</si>
  <si>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</si>
  <si>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</si>
  <si>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</si>
  <si>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</si>
  <si>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</si>
  <si>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</si>
  <si>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</si>
  <si>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</si>
  <si>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</si>
  <si>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</si>
  <si>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</si>
  <si>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</si>
  <si>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</si>
  <si>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</si>
  <si>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</si>
  <si>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</si>
  <si>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</si>
  <si>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</si>
  <si>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</si>
  <si>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</si>
  <si>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</si>
  <si>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</si>
  <si>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</si>
  <si>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</si>
  <si>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</si>
  <si>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</si>
  <si>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</si>
  <si>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</si>
  <si>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</si>
  <si>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</si>
  <si>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</si>
  <si>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</si>
  <si>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</si>
  <si>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</si>
  <si>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</si>
  <si>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</si>
  <si>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</si>
  <si>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</si>
  <si>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</si>
  <si>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</si>
  <si>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</si>
  <si>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</si>
  <si>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</si>
  <si>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</si>
  <si>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</si>
  <si>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</si>
  <si>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</si>
  <si>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</si>
  <si>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</si>
  <si>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</si>
  <si>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</si>
  <si>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</si>
  <si>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</si>
  <si>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</si>
  <si>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</si>
  <si>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</si>
  <si>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</si>
  <si>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</si>
  <si>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</si>
  <si>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</si>
  <si>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</si>
  <si>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</si>
  <si>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</si>
  <si>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</si>
  <si>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</si>
  <si>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</si>
  <si>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</si>
  <si>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</si>
  <si>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</si>
  <si>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</si>
  <si>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</si>
  <si>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</si>
  <si>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</si>
  <si>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</si>
  <si>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</si>
  <si>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</si>
  <si>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</si>
  <si>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</si>
  <si>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</si>
  <si>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</si>
  <si>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</si>
  <si>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</si>
  <si>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</si>
  <si>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</si>
  <si>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</si>
  <si>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</si>
  <si>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</si>
  <si>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</si>
  <si>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</si>
  <si>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</si>
  <si>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</si>
  <si>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</si>
  <si>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</si>
  <si>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</si>
  <si>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</si>
  <si>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</si>
  <si>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</si>
  <si>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</si>
  <si>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</si>
  <si>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</si>
  <si>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</si>
  <si>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</si>
  <si>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</si>
  <si>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</si>
  <si>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</si>
  <si>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</si>
  <si>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</si>
  <si>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</si>
  <si>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</si>
  <si>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</si>
  <si>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</si>
  <si>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</si>
  <si>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</si>
  <si>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</si>
  <si>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</si>
  <si>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</si>
  <si>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</si>
  <si>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</si>
  <si>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</si>
  <si>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</si>
  <si>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</si>
  <si>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</si>
  <si>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</si>
  <si>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</si>
  <si>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</si>
  <si>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</si>
  <si>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</si>
  <si>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</si>
  <si>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</si>
  <si>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</si>
  <si>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</si>
  <si>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</si>
  <si>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</si>
  <si>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</si>
  <si>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</si>
  <si>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</si>
  <si>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</si>
  <si>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</si>
  <si>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</si>
  <si>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</si>
  <si>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</si>
  <si>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</si>
  <si>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</si>
  <si>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</si>
  <si>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</si>
  <si>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</si>
  <si>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</si>
  <si>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</si>
  <si>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</si>
  <si>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</si>
  <si>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</si>
  <si>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</si>
  <si>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</si>
  <si>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</si>
  <si>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</si>
  <si>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</si>
  <si>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</si>
  <si>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</si>
  <si>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</si>
  <si>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</si>
  <si>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</si>
  <si>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</si>
  <si>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</si>
  <si>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</si>
  <si>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</si>
  <si>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</si>
  <si>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</si>
  <si>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</si>
  <si>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</si>
  <si>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</si>
  <si>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</si>
  <si>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</si>
  <si>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</si>
  <si>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</si>
  <si>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</si>
  <si>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</si>
  <si>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</si>
  <si>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</si>
  <si>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</si>
  <si>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</si>
  <si>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</si>
  <si>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</si>
  <si>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</si>
  <si>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</si>
  <si>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</si>
  <si>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</si>
  <si>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</si>
  <si>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</si>
  <si>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</si>
  <si>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</si>
  <si>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</si>
  <si>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</si>
  <si>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</si>
  <si>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</si>
  <si>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</si>
  <si>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</si>
  <si>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</si>
  <si>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</si>
  <si>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</si>
  <si>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</si>
  <si>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</si>
  <si>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</si>
  <si>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</si>
  <si>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</si>
  <si>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</si>
  <si>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</si>
  <si>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</si>
  <si>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</si>
  <si>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</si>
  <si>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</si>
  <si>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</si>
  <si>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</si>
  <si>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</si>
  <si>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</si>
  <si>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</si>
  <si>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</si>
  <si>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</si>
  <si>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</si>
  <si>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</si>
  <si>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</si>
  <si>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</si>
  <si>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</si>
  <si>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</si>
  <si>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</si>
  <si>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</si>
  <si>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</si>
  <si>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</si>
  <si>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</si>
  <si>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</si>
  <si>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</si>
  <si>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</si>
  <si>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</si>
  <si>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</si>
  <si>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</si>
  <si>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</si>
  <si>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</si>
  <si>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</si>
  <si>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</si>
  <si>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</si>
  <si>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</si>
  <si>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</si>
  <si>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</si>
  <si>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</si>
  <si>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</si>
  <si>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</si>
  <si>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</si>
  <si>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</si>
  <si>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</si>
  <si>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</si>
  <si>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</si>
  <si>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</si>
  <si>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</si>
  <si>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</si>
  <si>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</si>
  <si>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</si>
  <si>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</si>
  <si>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</si>
  <si>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</si>
  <si>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</si>
  <si>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</si>
  <si>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</si>
  <si>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</si>
  <si>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</si>
  <si>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</si>
  <si>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</si>
  <si>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</si>
  <si>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</si>
  <si>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</si>
  <si>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</si>
  <si>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</si>
  <si>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</si>
  <si>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</si>
  <si>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</si>
  <si>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</si>
  <si>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</si>
  <si>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</si>
  <si>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</si>
  <si>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</si>
  <si>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</si>
  <si>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</si>
  <si>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</si>
  <si>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</si>
  <si>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</si>
  <si>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</si>
  <si>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</si>
  <si>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</si>
  <si>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</si>
  <si>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</si>
  <si>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</si>
  <si>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</si>
  <si>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</si>
  <si>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</si>
  <si>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</si>
  <si>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</si>
  <si>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</si>
  <si>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</si>
  <si>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</si>
  <si>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</si>
  <si>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</si>
  <si>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</si>
  <si>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</si>
  <si>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</si>
  <si>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</si>
  <si>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</si>
  <si>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</si>
  <si>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</si>
  <si>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</si>
  <si>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</si>
  <si>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</si>
  <si>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</si>
  <si>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</si>
  <si>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</si>
  <si>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</si>
  <si>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</si>
  <si>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</si>
  <si>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</si>
  <si>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</si>
  <si>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</si>
  <si>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</si>
  <si>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</si>
  <si>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</si>
  <si>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</si>
  <si>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</si>
  <si>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</si>
  <si>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</si>
  <si>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</si>
  <si>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</si>
  <si>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</si>
  <si>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</si>
  <si>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</si>
  <si>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</si>
  <si>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</si>
  <si>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</si>
  <si>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</si>
  <si>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</si>
  <si>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</si>
  <si>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</si>
  <si>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</si>
  <si>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</si>
  <si>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</si>
  <si>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</si>
  <si>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</si>
  <si>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</si>
  <si>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</si>
  <si>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</si>
  <si>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</si>
  <si>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</si>
  <si>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</si>
  <si>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</si>
  <si>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</si>
  <si>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</si>
  <si>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</si>
  <si>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</si>
  <si>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</si>
  <si>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</si>
  <si>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</si>
  <si>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</si>
  <si>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</si>
  <si>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</si>
  <si>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</si>
  <si>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</si>
  <si>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</si>
  <si>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</si>
  <si>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</si>
  <si>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</si>
  <si>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</si>
  <si>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</si>
  <si>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</si>
  <si>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</si>
  <si>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</si>
  <si>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</si>
  <si>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</si>
  <si>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</si>
  <si>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</si>
  <si>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</si>
  <si>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</si>
  <si>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</si>
  <si>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</si>
  <si>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</si>
  <si>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</si>
  <si>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</si>
  <si>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</si>
  <si>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</si>
  <si>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</si>
  <si>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</si>
  <si>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</si>
  <si>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</si>
  <si>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</si>
  <si>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</si>
  <si>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</si>
  <si>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</si>
  <si>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</si>
  <si>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</si>
  <si>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</si>
  <si>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</si>
  <si>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</si>
  <si>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</si>
  <si>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</si>
  <si>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</si>
  <si>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</si>
  <si>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</si>
  <si>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</si>
  <si>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</si>
  <si>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</si>
  <si>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</si>
  <si>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</si>
  <si>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</si>
  <si>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</si>
  <si>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</si>
  <si>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</si>
  <si>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</si>
  <si>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</si>
  <si>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</si>
  <si>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</si>
  <si>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</si>
  <si>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</si>
  <si>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</si>
  <si>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</si>
  <si>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</si>
  <si>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</si>
  <si>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</si>
  <si>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</si>
  <si>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</si>
  <si>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</si>
  <si>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</si>
  <si>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</si>
  <si>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</si>
  <si>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</si>
  <si>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</si>
  <si>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</si>
  <si>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</si>
  <si>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</si>
  <si>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</si>
  <si>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</si>
  <si>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</si>
  <si>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</si>
  <si>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</si>
  <si>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</si>
  <si>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</si>
  <si>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</si>
  <si>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</si>
  <si>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</si>
  <si>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</si>
  <si>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</si>
  <si>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</si>
  <si>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</si>
  <si>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</si>
  <si>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</si>
  <si>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</si>
  <si>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</si>
  <si>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</si>
  <si>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</si>
  <si>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</si>
  <si>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</si>
  <si>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</si>
  <si>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</si>
  <si>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</si>
  <si>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</si>
  <si>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</si>
  <si>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</si>
  <si>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</si>
  <si>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</si>
  <si>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</si>
  <si>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</si>
  <si>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</si>
  <si>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</si>
  <si>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</si>
  <si>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</si>
  <si>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</si>
  <si>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</si>
  <si>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</si>
  <si>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</si>
  <si>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</si>
  <si>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</si>
  <si>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</si>
  <si>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</si>
  <si>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</si>
  <si>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</si>
  <si>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</si>
  <si>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</si>
  <si>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</si>
  <si>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</si>
  <si>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</si>
  <si>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</si>
  <si>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</si>
  <si>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</si>
  <si>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</si>
  <si>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</si>
  <si>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</si>
  <si>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</si>
  <si>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</si>
  <si>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</si>
  <si>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</si>
  <si>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</si>
  <si>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</si>
  <si>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</si>
  <si>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</si>
  <si>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</si>
  <si>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</si>
  <si>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</si>
  <si>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</si>
  <si>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</si>
  <si>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</si>
  <si>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</si>
  <si>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</si>
  <si>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</si>
  <si>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</si>
  <si>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</si>
  <si>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</si>
  <si>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</si>
  <si>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</si>
  <si>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</si>
  <si>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</si>
  <si>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</si>
  <si>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</si>
  <si>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</si>
  <si>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</si>
  <si>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</si>
  <si>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</si>
  <si>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</si>
  <si>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</si>
  <si>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</si>
  <si>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</si>
  <si>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</si>
  <si>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</si>
  <si>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</si>
  <si>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</si>
  <si>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</si>
  <si>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</si>
  <si>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</si>
  <si>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</si>
  <si>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</si>
  <si>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</si>
  <si>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</si>
  <si>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</si>
  <si>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</si>
  <si>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</si>
  <si>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</si>
  <si>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</si>
  <si>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</si>
  <si>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</si>
  <si>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</si>
  <si>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</si>
  <si>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</si>
  <si>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</si>
  <si>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</si>
  <si>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</si>
  <si>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</si>
  <si>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</si>
  <si>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</si>
  <si>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</si>
  <si>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</si>
  <si>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</si>
  <si>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</si>
  <si>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</si>
  <si>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</si>
  <si>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</si>
  <si>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</si>
  <si>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</si>
  <si>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</si>
  <si>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</si>
  <si>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</si>
  <si>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</si>
  <si>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</si>
  <si>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</si>
  <si>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</si>
  <si>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</si>
  <si>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</si>
  <si>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</si>
  <si>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</si>
  <si>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</si>
  <si>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</si>
  <si>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</si>
  <si>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</si>
  <si>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</si>
  <si>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</si>
  <si>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</si>
  <si>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</si>
  <si>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</si>
  <si>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</si>
  <si>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</si>
  <si>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</si>
  <si>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</si>
  <si>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</si>
  <si>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</si>
  <si>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</si>
  <si>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</si>
  <si>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</si>
  <si>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</si>
  <si>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</si>
  <si>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</si>
  <si>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</si>
  <si>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</si>
  <si>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</si>
  <si>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</si>
  <si>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</si>
  <si>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</si>
  <si>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</si>
  <si>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</si>
  <si>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</si>
  <si>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</si>
  <si>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</si>
  <si>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</si>
  <si>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</si>
  <si>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</si>
  <si>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</si>
  <si>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</si>
  <si>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</si>
  <si>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</si>
  <si>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</si>
  <si>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</si>
  <si>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</si>
  <si>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</si>
  <si>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</si>
  <si>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</si>
  <si>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</si>
  <si>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</si>
  <si>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</si>
  <si>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</si>
  <si>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</si>
  <si>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</si>
  <si>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</si>
  <si>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</si>
  <si>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</si>
  <si>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</si>
  <si>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</si>
  <si>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</si>
  <si>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</si>
  <si>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</si>
  <si>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</si>
  <si>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</si>
  <si>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</si>
  <si>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</si>
  <si>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</si>
  <si>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</si>
  <si>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</si>
  <si>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</si>
  <si>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</si>
  <si>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</si>
  <si>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</si>
  <si>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</si>
  <si>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</si>
  <si>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</si>
  <si>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</si>
  <si>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</si>
  <si>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</si>
  <si>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</si>
  <si>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</si>
  <si>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</si>
  <si>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</si>
  <si>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</si>
  <si>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</si>
  <si>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</si>
  <si>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</si>
  <si>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</si>
  <si>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</si>
  <si>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</si>
  <si>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</si>
  <si>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</si>
  <si>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</si>
  <si>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</si>
  <si>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</si>
  <si>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</si>
  <si>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</si>
  <si>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</si>
  <si>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</si>
  <si>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</si>
  <si>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</si>
  <si>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</si>
  <si>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</si>
  <si>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</si>
  <si>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</si>
  <si>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</si>
  <si>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</si>
  <si>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</si>
  <si>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</si>
  <si>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</si>
  <si>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</si>
  <si>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</si>
  <si>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</si>
  <si>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</si>
  <si>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</si>
  <si>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</si>
  <si>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</si>
  <si>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</si>
  <si>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</si>
  <si>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</si>
  <si>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</si>
  <si>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</si>
  <si>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</si>
  <si>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</si>
  <si>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</si>
  <si>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</si>
  <si>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</si>
  <si>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</si>
  <si>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</si>
  <si>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</si>
  <si>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</si>
  <si>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</si>
  <si>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</si>
  <si>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</si>
  <si>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</si>
  <si>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</si>
  <si>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</si>
  <si>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</si>
  <si>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</si>
  <si>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</si>
  <si>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</si>
  <si>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</si>
  <si>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</si>
  <si>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</si>
  <si>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</si>
  <si>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</si>
  <si>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</si>
  <si>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</si>
  <si>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</si>
  <si>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</si>
  <si>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</si>
  <si>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</si>
  <si>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</si>
  <si>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</si>
  <si>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</si>
  <si>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</si>
  <si>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</si>
  <si>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</si>
  <si>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</si>
  <si>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</si>
  <si>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</si>
  <si>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</si>
  <si>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</si>
  <si>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</si>
  <si>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</si>
  <si>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</si>
  <si>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</si>
  <si>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</si>
  <si>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</si>
  <si>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</si>
  <si>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</si>
  <si>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</si>
  <si>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</si>
  <si>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</si>
  <si>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</si>
  <si>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</si>
  <si>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</si>
  <si>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</si>
  <si>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</si>
  <si>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</si>
  <si>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</si>
  <si>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</si>
  <si>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</si>
  <si>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</si>
  <si>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</si>
  <si>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</si>
  <si>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</si>
  <si>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</si>
  <si>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</si>
  <si>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</si>
  <si>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</si>
  <si>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</si>
  <si>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</si>
  <si>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</si>
  <si>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</si>
  <si>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</si>
  <si>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</si>
  <si>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</si>
  <si>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</si>
  <si>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</si>
  <si>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</si>
  <si>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</si>
  <si>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</si>
  <si>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</si>
  <si>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</si>
  <si>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</si>
  <si>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</si>
  <si>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</si>
  <si>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</si>
  <si>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</si>
  <si>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</si>
  <si>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</si>
  <si>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</si>
  <si>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</si>
  <si>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</si>
  <si>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</si>
  <si>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</si>
  <si>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</si>
  <si>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</si>
  <si>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</si>
  <si>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</si>
  <si>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</si>
  <si>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</si>
  <si>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</si>
  <si>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</si>
  <si>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</si>
  <si>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</si>
  <si>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</si>
  <si>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</si>
  <si>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</si>
  <si>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</si>
  <si>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</si>
  <si>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</si>
  <si>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</si>
  <si>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</si>
  <si>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</si>
  <si>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</si>
  <si>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</si>
  <si>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</si>
  <si>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</si>
  <si>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</si>
  <si>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</si>
  <si>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</si>
  <si>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</si>
  <si>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</si>
  <si>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</si>
  <si>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</si>
  <si>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</si>
  <si>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</si>
  <si>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</si>
  <si>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</si>
  <si>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</si>
  <si>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</si>
  <si>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</si>
  <si>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</si>
  <si>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</si>
  <si>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</si>
  <si>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</si>
  <si>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</si>
  <si>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</si>
  <si>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</si>
  <si>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</si>
  <si>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</si>
  <si>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</si>
  <si>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</si>
  <si>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</si>
  <si>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</si>
  <si>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</si>
  <si>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</si>
  <si>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</si>
  <si>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</si>
  <si>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</si>
  <si>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</si>
  <si>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</si>
  <si>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</si>
  <si>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</si>
  <si>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</si>
  <si>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</si>
  <si>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</si>
  <si>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</si>
  <si>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</si>
  <si>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</si>
  <si>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</si>
  <si>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</si>
  <si>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</si>
  <si>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</si>
  <si>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</si>
  <si>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</si>
  <si>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</si>
  <si>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</si>
  <si>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</si>
  <si>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</si>
  <si>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</si>
  <si>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</si>
  <si>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</si>
  <si>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</si>
  <si>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</si>
  <si>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</si>
  <si>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</si>
  <si>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</si>
  <si>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</si>
  <si>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</si>
  <si>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</si>
  <si>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</si>
  <si>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</si>
  <si>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</si>
  <si>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</si>
  <si>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</si>
  <si>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</si>
  <si>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</si>
  <si>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</si>
  <si>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</si>
  <si>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</si>
  <si>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</si>
  <si>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</si>
  <si>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</si>
  <si>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</si>
  <si>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</si>
  <si>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</si>
  <si>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</si>
  <si>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</si>
  <si>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</si>
  <si>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</si>
  <si>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</si>
  <si>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</si>
  <si>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</si>
  <si>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</si>
  <si>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</si>
  <si>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</si>
  <si>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</si>
  <si>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</si>
  <si>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</si>
  <si>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</si>
  <si>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</si>
  <si>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</si>
  <si>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</si>
  <si>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</si>
  <si>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</si>
  <si>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</si>
  <si>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</si>
  <si>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</si>
  <si>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</si>
  <si>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</si>
  <si>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</si>
  <si>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</si>
  <si>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</si>
  <si>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</si>
  <si>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</si>
  <si>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</si>
  <si>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</si>
  <si>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</si>
  <si>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</si>
  <si>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</si>
  <si>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</si>
  <si>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</si>
  <si>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</si>
  <si>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</si>
  <si>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</si>
  <si>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</si>
  <si>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</si>
  <si>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</si>
  <si>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</si>
  <si>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</si>
  <si>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</si>
  <si>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</si>
  <si>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</si>
  <si>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</si>
  <si>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</si>
  <si>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</si>
  <si>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</si>
  <si>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</si>
  <si>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</si>
  <si>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</si>
  <si>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</si>
  <si>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</si>
  <si>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</si>
  <si>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</si>
  <si>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</si>
  <si>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</si>
  <si>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</si>
  <si>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</si>
  <si>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</si>
  <si>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</si>
  <si>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</si>
  <si>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</si>
  <si>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</si>
  <si>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</si>
  <si>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</si>
  <si>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</si>
  <si>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</si>
  <si>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</si>
  <si>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</si>
  <si>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</si>
  <si>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</si>
  <si>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</si>
  <si>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</si>
  <si>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</si>
  <si>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</si>
  <si>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</si>
  <si>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</si>
  <si>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</si>
  <si>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</si>
  <si>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</si>
  <si>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</si>
  <si>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</si>
  <si>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</si>
  <si>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</si>
  <si>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</si>
  <si>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</si>
  <si>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</si>
  <si>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</si>
  <si>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</si>
  <si>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</si>
  <si>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</si>
  <si>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</si>
  <si>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</si>
  <si>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</si>
  <si>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</si>
  <si>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</si>
  <si>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</si>
  <si>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</si>
  <si>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</si>
  <si>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</si>
  <si>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</si>
  <si>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</si>
  <si>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</si>
  <si>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</si>
  <si>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</si>
  <si>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</si>
  <si>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</si>
  <si>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</si>
  <si>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</si>
  <si>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</si>
  <si>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</si>
  <si>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</si>
  <si>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</si>
  <si>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</si>
  <si>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</si>
  <si>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</si>
  <si>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</si>
  <si>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</si>
  <si>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</si>
  <si>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</si>
  <si>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</si>
  <si>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</si>
  <si>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</si>
  <si>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</si>
  <si>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</si>
  <si>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</si>
  <si>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</si>
  <si>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</si>
  <si>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</si>
  <si>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</si>
  <si>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</si>
  <si>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</si>
  <si>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</si>
  <si>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</si>
  <si>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</si>
  <si>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</si>
  <si>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</si>
  <si>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</si>
  <si>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</si>
  <si>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</si>
  <si>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</si>
  <si>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</si>
  <si>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</si>
  <si>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</si>
  <si>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</si>
  <si>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</si>
  <si>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</si>
  <si>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</si>
  <si>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</si>
  <si>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</si>
  <si>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</si>
  <si>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</si>
  <si>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</si>
  <si>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</si>
  <si>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</si>
  <si>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</si>
  <si>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</si>
  <si>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</si>
  <si>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</si>
  <si>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</si>
  <si>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</si>
  <si>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</si>
  <si>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</si>
  <si>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</si>
  <si>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</si>
  <si>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</si>
  <si>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</si>
  <si>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</si>
  <si>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</si>
  <si>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</si>
  <si>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</si>
  <si>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</si>
  <si>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</si>
  <si>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</si>
  <si>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</si>
  <si>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</si>
  <si>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</si>
  <si>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</si>
  <si>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</si>
  <si>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</si>
  <si>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</si>
  <si>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</si>
  <si>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</si>
  <si>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</si>
  <si>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</si>
  <si>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</si>
  <si>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</si>
  <si>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</si>
  <si>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</si>
  <si>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</si>
  <si>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</si>
  <si>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</si>
  <si>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</si>
  <si>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</si>
  <si>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</si>
  <si>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</si>
  <si>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</si>
  <si>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</si>
  <si>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</si>
  <si>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</si>
  <si>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</si>
  <si>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</si>
  <si>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</si>
  <si>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</si>
  <si>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</si>
  <si>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</si>
  <si>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</si>
  <si>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</si>
  <si>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</si>
  <si>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</si>
  <si>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</si>
  <si>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</si>
  <si>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</si>
  <si>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</si>
  <si>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</si>
  <si>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</si>
  <si>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</si>
  <si>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</si>
  <si>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</si>
  <si>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</si>
  <si>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</si>
  <si>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</si>
  <si>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</si>
  <si>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</si>
  <si>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</si>
  <si>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</si>
  <si>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</si>
  <si>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</si>
  <si>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</si>
  <si>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</si>
  <si>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</si>
  <si>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</si>
  <si>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</si>
  <si>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</si>
  <si>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</si>
  <si>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</si>
  <si>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</si>
  <si>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</si>
  <si>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</si>
  <si>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</si>
  <si>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</si>
  <si>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</si>
  <si>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</si>
  <si>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</si>
  <si>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</si>
  <si>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</si>
  <si>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</si>
  <si>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</si>
  <si>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</si>
  <si>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</si>
  <si>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</si>
  <si>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</si>
  <si>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</si>
  <si>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</si>
  <si>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</si>
  <si>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</si>
  <si>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</si>
  <si>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</si>
  <si>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</si>
  <si>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</si>
  <si>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</si>
  <si>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</si>
  <si>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</si>
  <si>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</si>
  <si>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</si>
  <si>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</si>
  <si>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</si>
  <si>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</si>
  <si>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</si>
  <si>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</si>
  <si>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</si>
  <si>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</si>
  <si>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</si>
  <si>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</si>
  <si>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</si>
  <si>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</si>
  <si>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</si>
  <si>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</si>
  <si>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</si>
  <si>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</si>
  <si>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</si>
  <si>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</si>
  <si>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</si>
  <si>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</si>
  <si>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</si>
  <si>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</si>
  <si>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</si>
  <si>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</si>
  <si>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</si>
  <si>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</si>
  <si>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</si>
  <si>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</si>
  <si>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</si>
  <si>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</si>
  <si>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</si>
  <si>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</si>
  <si>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</si>
  <si>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</si>
  <si>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</si>
  <si>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</si>
  <si>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</si>
  <si>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</si>
  <si>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</si>
  <si>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</si>
  <si>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</si>
  <si>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</si>
  <si>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</si>
  <si>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</si>
  <si>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</si>
  <si>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</si>
  <si>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</si>
  <si>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</si>
  <si>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</si>
  <si>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</si>
  <si>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</si>
  <si>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</si>
  <si>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</si>
  <si>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</si>
  <si>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</si>
  <si>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</si>
  <si>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</si>
  <si>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</si>
  <si>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</si>
  <si>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</si>
  <si>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</si>
  <si>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</si>
  <si>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</si>
  <si>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</si>
  <si>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</si>
  <si>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</si>
  <si>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</si>
  <si>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</si>
  <si>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</si>
  <si>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</si>
  <si>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</si>
  <si>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</si>
  <si>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</si>
  <si>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</si>
  <si>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</si>
  <si>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</si>
  <si>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</si>
  <si>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</si>
  <si>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</si>
  <si>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</si>
  <si>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</si>
  <si>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</si>
  <si>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</si>
  <si>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</si>
  <si>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</si>
  <si>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</si>
  <si>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</si>
  <si>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</si>
  <si>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</si>
  <si>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</si>
  <si>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</si>
  <si>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</si>
  <si>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</si>
  <si>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</si>
  <si>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</si>
  <si>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</si>
  <si>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</si>
  <si>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</si>
  <si>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</si>
  <si>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</si>
  <si>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</si>
  <si>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</si>
  <si>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</si>
  <si>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</si>
  <si>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</si>
  <si>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</si>
  <si>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</si>
  <si>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</si>
  <si>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</si>
  <si>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</si>
  <si>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</si>
  <si>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</si>
  <si>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</si>
  <si>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</si>
  <si>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</si>
  <si>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</si>
  <si>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</si>
  <si>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</si>
  <si>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</si>
  <si>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</si>
  <si>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</si>
  <si>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</si>
  <si>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</si>
  <si>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</si>
  <si>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</si>
  <si>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</si>
  <si>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</si>
  <si>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</si>
  <si>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</si>
  <si>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</si>
  <si>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</si>
  <si>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</si>
  <si>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</si>
  <si>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</si>
  <si>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</si>
  <si>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</si>
  <si>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</si>
  <si>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</si>
  <si>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</si>
  <si>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</si>
  <si>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</si>
  <si>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</si>
  <si>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</si>
  <si>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</si>
  <si>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</si>
  <si>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</si>
  <si>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</si>
  <si>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</si>
  <si>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</si>
  <si>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</si>
  <si>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</si>
  <si>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</si>
  <si>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</si>
  <si>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</si>
  <si>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</si>
  <si>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</si>
  <si>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</si>
  <si>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</si>
  <si>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</si>
  <si>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</si>
  <si>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</si>
  <si>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</si>
  <si>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</si>
  <si>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</si>
  <si>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</si>
  <si>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</si>
  <si>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</si>
  <si>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</si>
  <si>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</si>
  <si>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</si>
  <si>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</si>
  <si>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</si>
  <si>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</si>
  <si>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</si>
  <si>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</si>
  <si>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</si>
  <si>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</si>
  <si>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</si>
  <si>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</si>
  <si>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</si>
  <si>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</si>
  <si>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</si>
  <si>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</si>
  <si>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</si>
  <si>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</si>
  <si>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</si>
  <si>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</si>
  <si>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</si>
  <si>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</si>
  <si>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</si>
  <si>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</si>
  <si>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</si>
  <si>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</si>
  <si>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</si>
  <si>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</si>
  <si>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</si>
  <si>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</si>
  <si>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</si>
  <si>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</si>
  <si>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</si>
  <si>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</si>
  <si>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</si>
  <si>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</si>
  <si>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</si>
  <si>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</si>
  <si>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</si>
  <si>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</si>
  <si>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</si>
  <si>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</si>
  <si>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</si>
  <si>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</si>
  <si>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</si>
  <si>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</si>
  <si>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</si>
  <si>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</si>
  <si>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</si>
  <si>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</si>
  <si>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</si>
  <si>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</si>
  <si>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</si>
  <si>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</si>
  <si>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</si>
  <si>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</si>
  <si>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</si>
  <si>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</si>
  <si>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</si>
  <si>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</si>
  <si>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</si>
  <si>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</si>
  <si>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</si>
  <si>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</si>
  <si>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</si>
  <si>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</si>
  <si>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</si>
  <si>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</si>
  <si>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</si>
  <si>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</si>
  <si>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</si>
  <si>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</si>
  <si>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</si>
  <si>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</si>
  <si>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</si>
  <si>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</si>
  <si>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</si>
  <si>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</si>
  <si>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</si>
  <si>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</si>
  <si>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</si>
  <si>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</si>
  <si>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</si>
  <si>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</si>
  <si>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</si>
  <si>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</si>
  <si>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</si>
  <si>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</si>
  <si>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</si>
  <si>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</si>
  <si>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</si>
  <si>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</si>
  <si>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</si>
  <si>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</si>
  <si>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</si>
  <si>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</si>
  <si>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</si>
  <si>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</si>
  <si>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</si>
  <si>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</si>
  <si>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</si>
  <si>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</si>
  <si>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</si>
  <si>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</si>
  <si>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</si>
  <si>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</si>
  <si>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</si>
  <si>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</si>
  <si>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</si>
  <si>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</si>
  <si>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</si>
  <si>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</si>
  <si>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</si>
  <si>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</si>
  <si>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</si>
  <si>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</si>
  <si>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</si>
  <si>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</si>
  <si>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</si>
  <si>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</si>
  <si>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</si>
  <si>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</si>
  <si>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</si>
  <si>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</si>
  <si>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</si>
  <si>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</si>
  <si>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</si>
  <si>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</si>
  <si>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</si>
  <si>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</si>
  <si>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</si>
  <si>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</si>
  <si>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</si>
  <si>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</si>
  <si>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</si>
  <si>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</si>
  <si>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</si>
  <si>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</si>
  <si>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</si>
  <si>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</si>
  <si>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</si>
  <si>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</si>
  <si>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</si>
  <si>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</si>
  <si>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</si>
  <si>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</si>
  <si>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</si>
  <si>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</si>
  <si>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</si>
  <si>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</si>
  <si>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</si>
  <si>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</si>
  <si>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</si>
  <si>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</si>
  <si>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</si>
  <si>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</si>
  <si>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</si>
  <si>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</si>
  <si>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</si>
  <si>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</si>
  <si>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</si>
  <si>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</si>
  <si>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</si>
  <si>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</si>
  <si>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</si>
  <si>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</si>
  <si>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</si>
  <si>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</si>
  <si>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</si>
  <si>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</si>
  <si>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</si>
  <si>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</si>
  <si>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</si>
  <si>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</si>
  <si>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</si>
  <si>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</si>
  <si>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</si>
  <si>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</si>
  <si>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</si>
  <si>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</si>
  <si>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</si>
  <si>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</si>
  <si>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</si>
  <si>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</si>
  <si>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</si>
  <si>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</si>
  <si>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</si>
  <si>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</si>
  <si>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</si>
  <si>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</si>
  <si>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</si>
  <si>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</si>
  <si>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</si>
  <si>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</si>
  <si>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</si>
  <si>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</si>
  <si>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</si>
  <si>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</si>
  <si>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</si>
  <si>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</si>
  <si>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</si>
  <si>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</si>
  <si>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</si>
  <si>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</si>
  <si>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</si>
  <si>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</si>
  <si>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</si>
  <si>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</si>
  <si>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</si>
  <si>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</si>
  <si>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</si>
  <si>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</si>
  <si>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</si>
  <si>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</si>
  <si>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</si>
  <si>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</si>
  <si>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</si>
  <si>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</si>
  <si>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</si>
  <si>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</si>
  <si>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</si>
  <si>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</si>
  <si>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</si>
  <si>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</si>
  <si>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</si>
  <si>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</si>
  <si>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</si>
  <si>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</si>
  <si>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</si>
  <si>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</si>
  <si>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</si>
  <si>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</si>
  <si>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</si>
  <si>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</si>
  <si>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</si>
  <si>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</si>
  <si>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</si>
  <si>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</si>
  <si>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</si>
  <si>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</si>
  <si>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</si>
  <si>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</si>
  <si>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</si>
  <si>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</si>
  <si>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</si>
  <si>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</si>
  <si>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</si>
  <si>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</si>
  <si>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</si>
  <si>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</si>
  <si>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</si>
  <si>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</si>
  <si>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</si>
  <si>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</si>
  <si>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</si>
  <si>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</si>
  <si>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</si>
  <si>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</si>
  <si>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</si>
  <si>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</si>
  <si>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</si>
  <si>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</si>
  <si>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</si>
  <si>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</si>
  <si>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</si>
  <si>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</si>
  <si>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</si>
  <si>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</si>
  <si>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</si>
  <si>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</si>
  <si>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</si>
  <si>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</si>
  <si>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</si>
  <si>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</si>
  <si>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</si>
  <si>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</si>
  <si>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</si>
  <si>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</si>
  <si>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</si>
  <si>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</si>
  <si>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</si>
  <si>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</si>
  <si>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</si>
  <si>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</si>
  <si>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</si>
  <si>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</si>
  <si>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</si>
  <si>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</si>
  <si>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</si>
  <si>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</si>
  <si>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</si>
  <si>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</si>
  <si>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</si>
  <si>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</si>
  <si>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</si>
  <si>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</si>
  <si>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</si>
  <si>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</si>
  <si>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</si>
  <si>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</si>
  <si>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</si>
  <si>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</si>
  <si>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</si>
  <si>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</si>
  <si>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</si>
  <si>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</si>
  <si>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</si>
  <si>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</si>
  <si>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</si>
  <si>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</si>
  <si>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</si>
  <si>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</si>
  <si>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</si>
  <si>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</si>
  <si>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</si>
  <si>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</si>
  <si>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</si>
  <si>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</si>
  <si>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</si>
  <si>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</si>
  <si>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</si>
  <si>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</si>
  <si>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</si>
  <si>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</si>
  <si>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</si>
  <si>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</si>
  <si>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</si>
  <si>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</si>
  <si>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</si>
  <si>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</si>
  <si>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</si>
  <si>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</si>
  <si>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</si>
  <si>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</si>
  <si>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</si>
  <si>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</si>
  <si>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</si>
  <si>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</si>
  <si>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</si>
  <si>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</si>
  <si>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</si>
  <si>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</si>
  <si>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</si>
  <si>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</si>
  <si>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</si>
  <si>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</si>
  <si>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</si>
  <si>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</si>
  <si>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</si>
  <si>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</si>
  <si>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</si>
  <si>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</si>
  <si>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</si>
  <si>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</si>
  <si>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</si>
  <si>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</si>
  <si>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</si>
  <si>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</si>
  <si>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</si>
  <si>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</si>
  <si>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</si>
  <si>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</si>
  <si>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</si>
  <si>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</si>
  <si>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</si>
  <si>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</si>
  <si>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</si>
  <si>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</si>
  <si>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</si>
  <si>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</si>
  <si>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</si>
  <si>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</si>
  <si>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</si>
  <si>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</si>
  <si>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</si>
  <si>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</si>
  <si>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</si>
  <si>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</si>
  <si>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</si>
  <si>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</si>
  <si>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</si>
  <si>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</si>
  <si>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</si>
  <si>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</si>
  <si>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</si>
  <si>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</si>
  <si>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</si>
  <si>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</si>
  <si>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</si>
  <si>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</si>
  <si>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</si>
  <si>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</si>
  <si>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</si>
  <si>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</si>
  <si>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</si>
  <si>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</si>
  <si>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</si>
  <si>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</si>
  <si>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</si>
  <si>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</si>
  <si>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</si>
  <si>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</si>
  <si>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</si>
  <si>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</si>
  <si>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</si>
  <si>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</si>
  <si>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</si>
  <si>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</si>
  <si>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</si>
  <si>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</si>
  <si>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</si>
  <si>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</si>
  <si>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</si>
  <si>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</si>
  <si>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</si>
  <si>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</si>
  <si>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</si>
  <si>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</si>
  <si>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</si>
  <si>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</si>
  <si>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</si>
  <si>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</si>
  <si>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</si>
  <si>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</si>
  <si>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</si>
  <si>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</si>
  <si>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</si>
  <si>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</si>
  <si>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</si>
  <si>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</si>
  <si>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</si>
  <si>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</si>
  <si>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</si>
  <si>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</si>
  <si>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</si>
  <si>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</si>
  <si>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</si>
  <si>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</si>
  <si>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</si>
  <si>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</si>
  <si>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</si>
  <si>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</si>
  <si>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</si>
  <si>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</si>
  <si>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</si>
  <si>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</si>
  <si>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</si>
  <si>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</si>
  <si>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</si>
  <si>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</si>
  <si>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</si>
  <si>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</si>
  <si>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</si>
  <si>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</si>
  <si>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</si>
  <si>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</si>
  <si>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</si>
  <si>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</si>
  <si>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</si>
  <si>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</si>
  <si>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</si>
  <si>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</si>
  <si>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</si>
  <si>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</si>
  <si>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</si>
  <si>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</si>
  <si>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</si>
  <si>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</si>
  <si>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</si>
  <si>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</si>
  <si>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</si>
  <si>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</si>
  <si>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</si>
  <si>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</si>
  <si>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</si>
  <si>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</si>
  <si>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</si>
  <si>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</si>
  <si>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</si>
  <si>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</si>
  <si>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</si>
  <si>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</si>
  <si>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</si>
  <si>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</si>
  <si>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</si>
  <si>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</si>
  <si>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</si>
  <si>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</si>
  <si>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</si>
  <si>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</si>
  <si>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</si>
  <si>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</si>
  <si>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</si>
  <si>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</si>
  <si>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</si>
  <si>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</si>
  <si>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</si>
  <si>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</si>
  <si>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</si>
  <si>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</si>
  <si>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</si>
  <si>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</si>
  <si>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</si>
  <si>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</si>
  <si>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</si>
  <si>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</si>
  <si>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</si>
  <si>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</si>
  <si>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</si>
  <si>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</si>
  <si>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</si>
  <si>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</si>
  <si>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</si>
  <si>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</si>
  <si>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</si>
  <si>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</si>
  <si>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</si>
  <si>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</si>
  <si>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</si>
  <si>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</si>
  <si>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</si>
  <si>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</si>
  <si>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</si>
  <si>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</si>
  <si>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</si>
  <si>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</si>
  <si>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</si>
  <si>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</si>
  <si>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</si>
  <si>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</si>
  <si>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</si>
  <si>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</si>
  <si>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</si>
  <si>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</si>
  <si>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</si>
  <si>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</si>
  <si>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</si>
  <si>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</si>
  <si>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</si>
  <si>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</si>
  <si>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</si>
  <si>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</si>
  <si>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</si>
  <si>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</si>
  <si>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</si>
  <si>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</si>
  <si>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</si>
  <si>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</si>
  <si>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</si>
  <si>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</si>
  <si>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</si>
  <si>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</si>
  <si>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</si>
  <si>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</si>
  <si>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</si>
  <si>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</si>
  <si>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</si>
  <si>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</si>
  <si>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</si>
  <si>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</si>
  <si>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</si>
  <si>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</si>
  <si>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</si>
  <si>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</si>
  <si>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</si>
  <si>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</si>
  <si>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</si>
  <si>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</si>
  <si>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</si>
  <si>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</si>
  <si>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</si>
  <si>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</si>
  <si>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</si>
  <si>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</si>
  <si>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</si>
  <si>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</si>
  <si>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</si>
  <si>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</si>
  <si>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</si>
  <si>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</si>
  <si>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</si>
  <si>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</si>
  <si>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</si>
  <si>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</si>
  <si>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</si>
  <si>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</si>
  <si>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</si>
  <si>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</si>
  <si>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</si>
  <si>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</si>
  <si>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</si>
  <si>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</si>
  <si>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</si>
  <si>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</si>
  <si>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</si>
  <si>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</si>
  <si>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</si>
  <si>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</si>
  <si>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</si>
  <si>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</si>
  <si>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</si>
  <si>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</si>
  <si>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</si>
  <si>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</si>
  <si>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</si>
  <si>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</si>
  <si>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</si>
  <si>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</si>
  <si>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</si>
  <si>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</si>
  <si>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</si>
  <si>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</si>
  <si>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</si>
  <si>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</si>
  <si>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</si>
  <si>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</si>
  <si>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</si>
  <si>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</si>
  <si>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</si>
  <si>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</si>
  <si>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</si>
  <si>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</si>
  <si>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</si>
  <si>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</si>
  <si>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</si>
  <si>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</si>
  <si>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</si>
  <si>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</si>
  <si>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</si>
  <si>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</si>
  <si>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</si>
  <si>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</si>
  <si>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</si>
  <si>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</si>
  <si>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</si>
  <si>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</si>
  <si>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</si>
  <si>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</si>
  <si>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</si>
  <si>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</si>
  <si>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</si>
  <si>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</si>
  <si>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</si>
  <si>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</si>
  <si>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</si>
  <si>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</si>
  <si>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</si>
  <si>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</si>
  <si>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</si>
  <si>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</si>
  <si>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</si>
  <si>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</si>
  <si>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</si>
  <si>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</si>
  <si>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</si>
  <si>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</si>
  <si>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</si>
  <si>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</si>
  <si>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</si>
  <si>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</si>
  <si>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</si>
  <si>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</si>
  <si>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</si>
  <si>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</si>
  <si>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</si>
  <si>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</si>
  <si>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</si>
  <si>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</si>
  <si>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</si>
  <si>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</si>
  <si>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</si>
  <si>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</si>
  <si>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</si>
  <si>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</si>
  <si>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</si>
  <si>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</si>
  <si>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</si>
  <si>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</si>
  <si>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</si>
  <si>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</si>
  <si>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</si>
  <si>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</si>
  <si>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</si>
  <si>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</si>
  <si>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</si>
  <si>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</si>
  <si>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</si>
  <si>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</si>
  <si>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</si>
  <si>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</si>
  <si>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</si>
  <si>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</si>
  <si>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</si>
  <si>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</si>
  <si>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</si>
  <si>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</si>
  <si>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</si>
  <si>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</si>
  <si>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</si>
  <si>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</si>
  <si>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</si>
  <si>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</si>
  <si>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</si>
  <si>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</si>
  <si>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</si>
  <si>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</si>
  <si>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</si>
  <si>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</si>
  <si>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</si>
  <si>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</si>
  <si>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</si>
  <si>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</si>
  <si>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</si>
  <si>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</si>
  <si>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</si>
  <si>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</si>
  <si>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</si>
  <si>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</si>
  <si>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</si>
  <si>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</si>
  <si>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</si>
  <si>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</si>
  <si>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</si>
  <si>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</si>
  <si>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</si>
  <si>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</si>
  <si>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</si>
  <si>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</si>
  <si>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</si>
  <si>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</si>
  <si>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</si>
  <si>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</si>
  <si>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</si>
  <si>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</si>
  <si>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</si>
  <si>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</si>
  <si>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</si>
  <si>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</si>
  <si>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</si>
  <si>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</si>
  <si>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</si>
  <si>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</si>
  <si>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</si>
  <si>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</si>
  <si>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</si>
  <si>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</si>
  <si>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</si>
  <si>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</si>
  <si>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</si>
  <si>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</si>
  <si>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</si>
  <si>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</si>
  <si>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</si>
  <si>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</si>
  <si>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</si>
  <si>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</si>
  <si>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</si>
  <si>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</si>
  <si>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</si>
  <si>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</si>
  <si>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</si>
  <si>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</si>
  <si>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</si>
  <si>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</si>
  <si>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</si>
  <si>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</si>
  <si>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</si>
  <si>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</si>
  <si>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</si>
  <si>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</si>
  <si>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</si>
  <si>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</si>
  <si>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</si>
  <si>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</si>
  <si>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</si>
  <si>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</si>
  <si>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</si>
  <si>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</si>
  <si>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</si>
  <si>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</si>
  <si>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</si>
  <si>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</si>
  <si>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</si>
  <si>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</si>
  <si>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</si>
  <si>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</si>
  <si>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</si>
  <si>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</si>
  <si>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</si>
  <si>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</si>
  <si>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</si>
  <si>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</si>
  <si>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</si>
  <si>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</si>
  <si>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</si>
  <si>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</si>
  <si>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</si>
  <si>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</si>
  <si>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</si>
  <si>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</si>
  <si>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</si>
  <si>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</si>
  <si>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</si>
  <si>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</si>
  <si>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</si>
  <si>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</si>
  <si>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</si>
  <si>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</si>
  <si>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</si>
  <si>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</si>
  <si>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</si>
  <si>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</si>
  <si>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</si>
  <si>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</si>
  <si>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</si>
  <si>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</si>
  <si>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</si>
  <si>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</si>
  <si>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</si>
  <si>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</si>
  <si>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</si>
  <si>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</si>
  <si>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</si>
  <si>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</si>
  <si>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</si>
  <si>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</si>
  <si>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</si>
  <si>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</si>
  <si>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</si>
  <si>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</si>
  <si>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</si>
  <si>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</si>
  <si>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</si>
  <si>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</si>
  <si>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</si>
  <si>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</si>
  <si>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</si>
  <si>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</si>
  <si>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</si>
  <si>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</si>
  <si>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</si>
  <si>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</si>
  <si>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</si>
  <si>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</si>
  <si>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</si>
  <si>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</si>
  <si>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</si>
  <si>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</si>
  <si>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</si>
  <si>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</si>
  <si>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</si>
  <si>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</si>
  <si>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</si>
  <si>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</si>
  <si>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</si>
  <si>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</si>
  <si>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</si>
  <si>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</si>
  <si>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</si>
  <si>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</si>
  <si>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</si>
  <si>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</si>
  <si>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</si>
  <si>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</si>
  <si>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</si>
  <si>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</si>
  <si>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</si>
  <si>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</si>
  <si>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</si>
  <si>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</si>
  <si>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</si>
  <si>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</si>
  <si>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</si>
  <si>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</si>
  <si>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</si>
  <si>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</si>
  <si>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</si>
  <si>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</si>
  <si>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</si>
  <si>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</si>
  <si>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</si>
  <si>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</si>
  <si>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</si>
  <si>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</si>
  <si>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</si>
  <si>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</si>
  <si>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</si>
  <si>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</si>
  <si>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</si>
  <si>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</si>
  <si>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</si>
  <si>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</si>
  <si>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</si>
  <si>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</si>
  <si>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</si>
  <si>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</si>
  <si>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</si>
  <si>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</si>
  <si>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</si>
  <si>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</si>
  <si>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</si>
  <si>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</si>
  <si>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</si>
  <si>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</si>
  <si>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</si>
  <si>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</si>
  <si>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</si>
  <si>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</si>
  <si>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</si>
  <si>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</si>
  <si>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</si>
  <si>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</si>
  <si>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</si>
  <si>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</si>
  <si>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</si>
  <si>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</si>
  <si>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</si>
  <si>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</si>
  <si>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</si>
  <si>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</si>
  <si>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</si>
  <si>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</si>
  <si>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</si>
  <si>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</si>
  <si>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</si>
  <si>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</si>
  <si>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</si>
  <si>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</si>
  <si>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</si>
  <si>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</si>
  <si>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</si>
  <si>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</si>
  <si>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</si>
  <si>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</si>
  <si>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</si>
  <si>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</si>
  <si>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</si>
  <si>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</si>
  <si>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</si>
  <si>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</si>
  <si>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</si>
  <si>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</si>
  <si>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</si>
  <si>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</si>
  <si>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</si>
  <si>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</si>
  <si>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</si>
  <si>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</si>
  <si>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</si>
  <si>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</si>
  <si>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</si>
  <si>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</si>
  <si>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</si>
  <si>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</si>
  <si>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</si>
  <si>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</si>
  <si>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</si>
  <si>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</si>
  <si>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</si>
  <si>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</si>
  <si>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</si>
  <si>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</si>
  <si>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</si>
  <si>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</si>
  <si>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</si>
  <si>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</si>
  <si>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</si>
  <si>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</si>
  <si>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</si>
  <si>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</si>
  <si>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</si>
  <si>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</si>
  <si>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</si>
  <si>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</si>
  <si>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</si>
  <si>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</si>
  <si>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</si>
  <si>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</si>
  <si>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</si>
  <si>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</si>
  <si>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</si>
  <si>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</si>
  <si>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</si>
  <si>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</si>
  <si>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</si>
  <si>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</si>
  <si>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</si>
  <si>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</si>
  <si>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</si>
  <si>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</si>
  <si>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</si>
  <si>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</si>
  <si>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</si>
  <si>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</si>
  <si>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</si>
  <si>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</si>
  <si>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</si>
  <si>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</si>
  <si>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</si>
  <si>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</si>
  <si>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</si>
  <si>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</si>
  <si>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</si>
  <si>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</si>
  <si>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</si>
  <si>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</si>
  <si>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</si>
  <si>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</si>
  <si>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</si>
  <si>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</si>
  <si>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</si>
  <si>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</si>
  <si>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</si>
  <si>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</si>
  <si>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</si>
  <si>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</si>
  <si>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</si>
  <si>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</si>
  <si>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</si>
  <si>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</si>
  <si>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</si>
  <si>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</si>
  <si>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</si>
  <si>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</si>
  <si>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</si>
  <si>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</si>
  <si>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</si>
  <si>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</si>
  <si>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</si>
  <si>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</si>
  <si>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</si>
  <si>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</si>
  <si>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</si>
  <si>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</si>
  <si>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</si>
  <si>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</si>
  <si>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</si>
  <si>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</si>
  <si>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</si>
  <si>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</si>
  <si>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</si>
  <si>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</si>
  <si>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</si>
  <si>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</si>
  <si>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</si>
  <si>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</si>
  <si>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</si>
  <si>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</si>
  <si>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</si>
  <si>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</si>
  <si>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</si>
  <si>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</si>
  <si>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</si>
  <si>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</si>
  <si>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</si>
  <si>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</si>
  <si>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</si>
  <si>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</si>
  <si>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</si>
  <si>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</si>
  <si>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</si>
  <si>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</si>
  <si>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</si>
  <si>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</si>
  <si>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</si>
  <si>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</si>
  <si>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</si>
  <si>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</si>
  <si>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</si>
  <si>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</si>
  <si>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</si>
  <si>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</si>
  <si>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</si>
  <si>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</si>
  <si>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</si>
  <si>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</si>
  <si>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</si>
  <si>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</si>
  <si>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</si>
  <si>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</si>
  <si>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</si>
  <si>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</si>
  <si>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</si>
  <si>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</si>
  <si>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</si>
  <si>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</si>
  <si>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</si>
  <si>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</si>
  <si>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</si>
  <si>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</si>
  <si>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</si>
  <si>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</si>
  <si>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</si>
  <si>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</si>
  <si>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</si>
  <si>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</si>
  <si>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</si>
  <si>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</si>
  <si>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</si>
  <si>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</si>
  <si>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</si>
  <si>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</si>
  <si>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</si>
  <si>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</si>
  <si>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</si>
  <si>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</si>
  <si>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</si>
  <si>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</si>
  <si>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</si>
  <si>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</si>
  <si>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</si>
  <si>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</si>
  <si>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</si>
  <si>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</si>
  <si>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</si>
  <si>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</si>
  <si>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</si>
  <si>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</si>
  <si>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</si>
  <si>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</si>
  <si>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</si>
  <si>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</si>
  <si>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</si>
  <si>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</si>
  <si>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</si>
  <si>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</si>
  <si>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</si>
  <si>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</si>
  <si>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</si>
  <si>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</si>
  <si>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</si>
  <si>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</si>
  <si>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</si>
  <si>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</si>
  <si>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</si>
  <si>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</si>
  <si>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</si>
  <si>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</si>
  <si>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</si>
  <si>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</si>
  <si>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</si>
  <si>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</si>
  <si>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</si>
  <si>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</si>
  <si>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</si>
  <si>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</si>
  <si>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</si>
  <si>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</si>
  <si>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</si>
  <si>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</si>
  <si>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</si>
  <si>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</si>
  <si>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</si>
  <si>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</si>
  <si>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</si>
  <si>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</si>
  <si>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</si>
  <si>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</si>
  <si>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</si>
  <si>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</si>
  <si>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</si>
  <si>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</si>
  <si>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</si>
  <si>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</si>
  <si>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</si>
  <si>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</si>
  <si>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</si>
  <si>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</si>
  <si>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</si>
  <si>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</si>
  <si>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</si>
  <si>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</si>
  <si>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</si>
  <si>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</si>
  <si>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</si>
  <si>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</si>
  <si>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</si>
  <si>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</si>
  <si>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</si>
  <si>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</si>
  <si>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</si>
  <si>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</si>
  <si>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</si>
  <si>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</si>
  <si>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</si>
  <si>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</si>
  <si>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</si>
  <si>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</si>
  <si>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</si>
  <si>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</si>
  <si>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</si>
  <si>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</si>
  <si>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</si>
  <si>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</si>
  <si>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</si>
  <si>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</si>
  <si>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</si>
  <si>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</si>
  <si>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</si>
  <si>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</si>
  <si>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</si>
  <si>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</si>
  <si>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</si>
  <si>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</si>
  <si>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</si>
  <si>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</si>
  <si>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</si>
  <si>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</si>
  <si>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</si>
  <si>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</si>
  <si>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</si>
  <si>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</si>
  <si>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</si>
  <si>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</si>
  <si>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</si>
  <si>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</si>
  <si>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</si>
  <si>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</si>
  <si>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</si>
  <si>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</si>
  <si>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</si>
  <si>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</si>
  <si>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</si>
  <si>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</si>
  <si>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</si>
  <si>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</si>
  <si>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</si>
  <si>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</si>
  <si>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</si>
  <si>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</si>
  <si>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</si>
  <si>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</si>
  <si>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</si>
  <si>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</si>
  <si>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</si>
  <si>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</si>
  <si>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</si>
  <si>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</si>
  <si>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</si>
  <si>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</si>
  <si>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</si>
  <si>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</si>
  <si>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</si>
  <si>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</si>
  <si>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</si>
  <si>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</si>
  <si>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</si>
  <si>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</si>
  <si>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</si>
  <si>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</si>
  <si>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</si>
  <si>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</si>
  <si>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</si>
  <si>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</si>
  <si>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</si>
  <si>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</si>
  <si>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</si>
  <si>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</si>
  <si>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</si>
  <si>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</si>
  <si>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</si>
  <si>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</si>
  <si>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</si>
  <si>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</si>
  <si>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</si>
  <si>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</si>
  <si>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</si>
  <si>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</si>
  <si>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</si>
  <si>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</si>
  <si>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</si>
  <si>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</si>
  <si>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</si>
  <si>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</si>
  <si>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</si>
  <si>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</si>
  <si>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</si>
  <si>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</si>
  <si>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</si>
  <si>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</si>
  <si>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</si>
  <si>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</si>
  <si>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</si>
  <si>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</si>
  <si>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</si>
  <si>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</si>
  <si>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</si>
  <si>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</si>
  <si>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</si>
  <si>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</si>
  <si>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</si>
  <si>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</si>
  <si>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</si>
  <si>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</si>
  <si>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</si>
  <si>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</si>
  <si>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</si>
  <si>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</si>
  <si>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</si>
  <si>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</si>
  <si>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</si>
  <si>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</si>
  <si>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</si>
  <si>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</si>
  <si>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</si>
  <si>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</si>
  <si>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</si>
  <si>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</si>
  <si>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</si>
  <si>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</si>
  <si>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</si>
  <si>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</si>
  <si>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</si>
  <si>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</si>
  <si>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</si>
  <si>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</si>
  <si>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</si>
  <si>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</si>
  <si>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</si>
  <si>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</si>
  <si>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</si>
  <si>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</si>
  <si>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</si>
  <si>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</si>
  <si>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</si>
  <si>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</si>
  <si>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</si>
  <si>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</si>
  <si>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</si>
  <si>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</si>
  <si>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</si>
  <si>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</si>
  <si>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</si>
  <si>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</si>
  <si>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</si>
  <si>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</si>
  <si>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</si>
  <si>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</si>
  <si>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</si>
  <si>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</si>
  <si>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</si>
  <si>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</si>
  <si>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</si>
  <si>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</si>
  <si>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</si>
  <si>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</si>
  <si>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</si>
  <si>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</si>
  <si>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</si>
  <si>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</si>
  <si>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</si>
  <si>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</si>
  <si>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</si>
  <si>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</si>
  <si>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</si>
  <si>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</si>
  <si>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</si>
  <si>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</si>
  <si>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</si>
  <si>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</si>
  <si>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</si>
  <si>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</si>
  <si>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</si>
  <si>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</si>
  <si>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</si>
  <si>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</si>
  <si>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</si>
  <si>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</si>
  <si>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</si>
  <si>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</si>
  <si>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</si>
  <si>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</si>
  <si>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</si>
  <si>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</si>
  <si>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</si>
  <si>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</si>
  <si>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</si>
  <si>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</si>
  <si>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</si>
  <si>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</si>
  <si>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</si>
  <si>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</si>
  <si>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</si>
  <si>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</si>
  <si>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</si>
  <si>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</si>
  <si>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</si>
  <si>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</si>
  <si>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</si>
  <si>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</si>
  <si>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</si>
  <si>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</si>
  <si>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</si>
  <si>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</si>
  <si>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</si>
  <si>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</si>
  <si>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</si>
  <si>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</si>
  <si>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</si>
  <si>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</si>
  <si>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</si>
  <si>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</si>
  <si>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</si>
  <si>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</si>
  <si>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</si>
  <si>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</si>
  <si>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</si>
  <si>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</si>
  <si>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</si>
  <si>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</si>
  <si>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</si>
  <si>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</si>
  <si>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</si>
  <si>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</si>
  <si>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</si>
  <si>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</si>
  <si>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</si>
  <si>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</si>
  <si>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</si>
  <si>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</si>
  <si>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</si>
  <si>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</si>
  <si>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</si>
  <si>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</si>
  <si>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</si>
  <si>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</si>
  <si>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</si>
  <si>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</si>
  <si>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</si>
  <si>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</si>
  <si>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</si>
  <si>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</si>
  <si>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</si>
  <si>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</si>
  <si>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</si>
  <si>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</si>
  <si>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</si>
  <si>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</si>
  <si>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</si>
  <si>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</si>
  <si>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</si>
  <si>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</si>
  <si>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</si>
  <si>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</si>
  <si>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</si>
  <si>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</si>
  <si>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</si>
  <si>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</si>
  <si>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</si>
  <si>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</si>
  <si>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</si>
  <si>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</si>
  <si>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</si>
  <si>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</si>
  <si>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</si>
  <si>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</si>
  <si>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</si>
  <si>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</si>
  <si>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</si>
  <si>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</si>
  <si>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</si>
  <si>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</si>
  <si>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</si>
  <si>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</si>
  <si>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</si>
  <si>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</si>
  <si>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</si>
  <si>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</si>
  <si>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</si>
  <si>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</si>
  <si>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</si>
  <si>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</si>
  <si>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</si>
  <si>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</si>
  <si>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</si>
  <si>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</si>
  <si>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</si>
  <si>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</si>
  <si>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</si>
  <si>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</si>
  <si>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</si>
  <si>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</si>
  <si>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</si>
  <si>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</si>
  <si>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</si>
  <si>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</si>
  <si>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</si>
  <si>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</si>
  <si>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</si>
  <si>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</si>
  <si>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</si>
  <si>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</si>
  <si>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</si>
  <si>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</si>
  <si>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</si>
  <si>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</si>
  <si>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</si>
  <si>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</si>
  <si>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</si>
  <si>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</si>
  <si>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</si>
  <si>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</si>
  <si>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</si>
  <si>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</si>
  <si>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</si>
  <si>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</si>
  <si>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</si>
  <si>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</si>
  <si>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</si>
  <si>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</si>
  <si>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</si>
  <si>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</si>
  <si>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</si>
  <si>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</si>
  <si>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</si>
  <si>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</si>
  <si>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</si>
  <si>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</si>
  <si>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</si>
  <si>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</si>
  <si>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</si>
  <si>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</si>
  <si>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</si>
  <si>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</si>
  <si>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</si>
  <si>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</si>
  <si>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</si>
  <si>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</si>
  <si>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</si>
  <si>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</si>
  <si>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</si>
  <si>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</si>
  <si>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</si>
  <si>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</si>
  <si>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</si>
  <si>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</si>
  <si>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</si>
  <si>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</si>
  <si>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</si>
  <si>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</si>
  <si>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</si>
  <si>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</si>
  <si>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</si>
  <si>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</si>
  <si>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</si>
  <si>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</si>
  <si>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</si>
  <si>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</si>
  <si>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</si>
  <si>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</si>
  <si>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</si>
  <si>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</si>
  <si>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</si>
  <si>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</si>
  <si>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</si>
  <si>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</si>
  <si>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</si>
  <si>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</si>
  <si>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</si>
  <si>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</si>
  <si>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</si>
  <si>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</si>
  <si>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</si>
  <si>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</si>
  <si>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</si>
  <si>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</si>
  <si>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</si>
  <si>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</si>
  <si>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</si>
  <si>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</si>
  <si>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</si>
  <si>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</si>
  <si>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</si>
  <si>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</si>
  <si>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</si>
  <si>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</si>
  <si>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</si>
  <si>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</si>
  <si>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</si>
  <si>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</si>
  <si>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</si>
  <si>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</si>
  <si>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</si>
  <si>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</si>
  <si>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</si>
  <si>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</si>
  <si>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</si>
  <si>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</si>
  <si>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</si>
  <si>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</si>
  <si>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</si>
  <si>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</si>
  <si>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</si>
  <si>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</si>
  <si>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</si>
  <si>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</si>
  <si>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</si>
  <si>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</si>
  <si>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</si>
  <si>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</si>
  <si>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</si>
  <si>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</si>
  <si>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</si>
  <si>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</si>
  <si>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</si>
  <si>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</si>
  <si>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</si>
  <si>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</si>
  <si>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</si>
  <si>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</si>
  <si>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</si>
  <si>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</si>
  <si>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</si>
  <si>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</si>
  <si>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</si>
  <si>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</si>
  <si>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</si>
  <si>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</si>
  <si>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</si>
  <si>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</si>
  <si>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</si>
  <si>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</si>
  <si>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</si>
  <si>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</si>
  <si>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</si>
  <si>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</si>
  <si>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</si>
  <si>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</si>
  <si>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</si>
  <si>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</si>
  <si>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</si>
  <si>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</si>
  <si>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</si>
  <si>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</si>
  <si>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</si>
  <si>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</si>
  <si>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</si>
  <si>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</si>
  <si>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</si>
  <si>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</si>
  <si>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</si>
  <si>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</si>
  <si>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</si>
  <si>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</si>
  <si>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</si>
  <si>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</si>
  <si>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</si>
  <si>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</si>
  <si>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</si>
  <si>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</si>
  <si>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</si>
  <si>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</si>
  <si>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</si>
  <si>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</si>
  <si>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</si>
  <si>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</si>
  <si>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</si>
  <si>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</si>
  <si>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</si>
  <si>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</si>
  <si>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</si>
  <si>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</si>
  <si>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</si>
  <si>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</si>
  <si>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</si>
  <si>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</si>
  <si>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</si>
  <si>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</si>
  <si>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</si>
  <si>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</si>
  <si>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</si>
  <si>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</si>
  <si>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</si>
  <si>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</si>
  <si>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</si>
  <si>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</si>
  <si>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</si>
  <si>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</si>
  <si>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</si>
  <si>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</si>
  <si>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</si>
  <si>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</si>
  <si>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</si>
  <si>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</si>
  <si>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</si>
  <si>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</si>
  <si>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</si>
  <si>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</si>
  <si>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</si>
  <si>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</si>
  <si>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</si>
  <si>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</si>
  <si>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</si>
  <si>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</si>
  <si>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</si>
  <si>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</si>
  <si>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</si>
  <si>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</si>
  <si>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</si>
  <si>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</si>
  <si>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</si>
  <si>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</si>
  <si>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</si>
  <si>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</si>
  <si>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</si>
  <si>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</si>
  <si>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</si>
  <si>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</si>
  <si>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</si>
  <si>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</si>
  <si>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</si>
  <si>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</si>
  <si>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</si>
  <si>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</si>
  <si>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</si>
  <si>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</si>
  <si>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</si>
  <si>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</si>
  <si>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</si>
  <si>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</si>
  <si>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</si>
  <si>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</si>
  <si>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</si>
  <si>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</si>
  <si>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</si>
  <si>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</si>
  <si>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</si>
  <si>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</si>
  <si>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</si>
  <si>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</si>
  <si>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</si>
  <si>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</si>
  <si>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</si>
  <si>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</si>
  <si>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</si>
  <si>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</si>
  <si>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</si>
  <si>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</si>
  <si>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</si>
  <si>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</si>
  <si>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</si>
  <si>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</si>
  <si>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</si>
  <si>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</si>
  <si>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</si>
  <si>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</si>
  <si>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</si>
  <si>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</si>
  <si>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</si>
  <si>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</si>
  <si>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</si>
  <si>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</si>
  <si>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</si>
  <si>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</si>
  <si>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</si>
  <si>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</si>
  <si>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</si>
  <si>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</si>
  <si>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</si>
  <si>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</si>
  <si>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</si>
  <si>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</si>
  <si>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</si>
  <si>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</si>
  <si>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</si>
  <si>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</si>
  <si>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</si>
  <si>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</si>
  <si>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</si>
  <si>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</si>
  <si>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</si>
  <si>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</si>
  <si>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</si>
  <si>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</si>
  <si>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</si>
  <si>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</si>
  <si>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</si>
  <si>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</si>
  <si>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</si>
  <si>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</si>
  <si>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</si>
  <si>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</si>
  <si>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</si>
  <si>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</si>
  <si>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</si>
  <si>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</si>
  <si>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</si>
  <si>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</si>
  <si>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</si>
  <si>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</si>
  <si>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</si>
  <si>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</si>
  <si>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</si>
  <si>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</si>
  <si>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</si>
  <si>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</si>
  <si>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</si>
  <si>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</si>
  <si>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</si>
  <si>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</si>
  <si>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</si>
  <si>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</si>
  <si>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</si>
  <si>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</si>
  <si>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</si>
  <si>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</si>
  <si>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</si>
  <si>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</si>
  <si>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</si>
  <si>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</si>
  <si>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</si>
  <si>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</si>
  <si>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</si>
  <si>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</si>
  <si>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</si>
  <si>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</si>
  <si>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</si>
  <si>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</si>
  <si>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</si>
  <si>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</si>
  <si>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</si>
  <si>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</si>
  <si>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</si>
  <si>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</si>
  <si>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</si>
  <si>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</si>
  <si>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</si>
  <si>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</si>
  <si>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</si>
  <si>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</si>
  <si>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</si>
  <si>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</si>
  <si>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</si>
  <si>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</si>
  <si>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</si>
  <si>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</si>
  <si>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</si>
  <si>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</si>
  <si>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</si>
  <si>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</si>
  <si>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</si>
  <si>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</si>
  <si>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</si>
  <si>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</si>
  <si>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</si>
  <si>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</si>
  <si>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</si>
  <si>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</si>
  <si>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</si>
  <si>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</si>
  <si>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</si>
  <si>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</si>
  <si>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</si>
  <si>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</si>
  <si>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</si>
  <si>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</si>
  <si>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</si>
  <si>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</si>
  <si>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</si>
  <si>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</si>
  <si>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</si>
  <si>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</si>
  <si>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</si>
  <si>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</si>
  <si>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</si>
  <si>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</si>
  <si>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</si>
  <si>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</si>
  <si>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</si>
  <si>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</si>
  <si>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</si>
  <si>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</si>
  <si>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</si>
  <si>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</si>
  <si>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</si>
  <si>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</si>
  <si>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</si>
  <si>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</si>
  <si>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</si>
  <si>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</si>
  <si>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</si>
  <si>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</si>
  <si>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</si>
  <si>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</si>
  <si>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</si>
  <si>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</si>
  <si>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</si>
  <si>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</si>
  <si>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</si>
  <si>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</si>
  <si>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</si>
  <si>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</si>
  <si>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</si>
  <si>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</si>
  <si>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</si>
  <si>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</si>
  <si>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</si>
  <si>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</si>
  <si>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</si>
  <si>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</si>
  <si>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</si>
  <si>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</si>
  <si>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</si>
  <si>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</si>
  <si>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</si>
  <si>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</si>
  <si>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</si>
  <si>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</si>
  <si>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</si>
  <si>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</si>
  <si>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</si>
  <si>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</si>
  <si>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</si>
  <si>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</si>
  <si>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</si>
  <si>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</si>
  <si>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</si>
  <si>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</si>
  <si>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</si>
  <si>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</si>
  <si>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</si>
  <si>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</si>
  <si>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</si>
  <si>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</si>
  <si>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</si>
  <si>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</si>
  <si>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</si>
  <si>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</si>
  <si>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</si>
  <si>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</si>
  <si>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</si>
  <si>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</si>
  <si>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</si>
  <si>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</si>
  <si>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</si>
  <si>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</si>
  <si>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</si>
  <si>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</si>
  <si>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</si>
  <si>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</si>
  <si>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</si>
  <si>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</si>
  <si>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</si>
  <si>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</si>
  <si>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</si>
  <si>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</si>
  <si>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</si>
  <si>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</si>
  <si>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</si>
  <si>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</si>
  <si>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</si>
  <si>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</si>
  <si>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</si>
  <si>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</si>
  <si>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</si>
  <si>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</si>
  <si>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</si>
  <si>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</si>
  <si>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</si>
  <si>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</si>
  <si>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</si>
  <si>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</si>
  <si>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</si>
  <si>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</si>
  <si>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</si>
  <si>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</si>
  <si>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</si>
  <si>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</si>
  <si>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</si>
  <si>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</si>
  <si>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</si>
  <si>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</si>
  <si>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</si>
  <si>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</si>
  <si>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</si>
  <si>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</si>
  <si>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</si>
  <si>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</si>
  <si>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</si>
  <si>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</si>
  <si>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</si>
  <si>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</si>
  <si>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</si>
  <si>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</si>
  <si>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</si>
  <si>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</si>
  <si>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</si>
  <si>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</si>
  <si>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</si>
  <si>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</si>
  <si>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</si>
  <si>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</si>
  <si>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</si>
  <si>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</si>
  <si>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</si>
  <si>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</si>
  <si>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</si>
  <si>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</si>
  <si>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</si>
  <si>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</si>
  <si>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</si>
  <si>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</si>
  <si>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</si>
  <si>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</si>
  <si>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</si>
  <si>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</si>
  <si>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</si>
  <si>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</si>
  <si>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</si>
  <si>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</si>
  <si>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</si>
  <si>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</si>
  <si>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</si>
  <si>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</si>
  <si>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</si>
  <si>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</si>
  <si>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</si>
  <si>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</si>
  <si>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</si>
  <si>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</si>
  <si>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</si>
  <si>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</si>
  <si>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</si>
  <si>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</si>
  <si>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</si>
  <si>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</si>
  <si>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</si>
  <si>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</si>
  <si>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</si>
  <si>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</si>
  <si>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</si>
  <si>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</si>
  <si>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</si>
  <si>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</si>
  <si>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</si>
  <si>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</si>
  <si>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</si>
  <si>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</si>
  <si>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</si>
  <si>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</si>
  <si>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</si>
  <si>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</si>
  <si>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</si>
  <si>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</si>
  <si>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</si>
  <si>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</si>
  <si>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</si>
  <si>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</si>
  <si>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</si>
  <si>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</si>
  <si>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</si>
  <si>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</si>
  <si>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</si>
  <si>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</si>
  <si>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</si>
  <si>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</si>
  <si>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</si>
  <si>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</si>
  <si>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</si>
  <si>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</si>
  <si>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</si>
  <si>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</si>
  <si>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</si>
  <si>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</si>
  <si>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</si>
  <si>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</si>
  <si>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</si>
  <si>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</si>
  <si>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</si>
  <si>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</si>
  <si>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</si>
  <si>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</si>
  <si>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</si>
  <si>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</si>
  <si>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</si>
  <si>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</si>
  <si>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</si>
  <si>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</si>
  <si>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</si>
  <si>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</si>
  <si>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</si>
  <si>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</si>
  <si>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</si>
  <si>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</si>
  <si>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</si>
  <si>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</si>
  <si>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</si>
  <si>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</si>
  <si>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</si>
  <si>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</si>
  <si>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</si>
  <si>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</si>
  <si>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</si>
  <si>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</si>
  <si>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</si>
  <si>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</si>
  <si>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</si>
  <si>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</si>
  <si>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</si>
  <si>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</si>
  <si>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</si>
  <si>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</si>
  <si>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</si>
  <si>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</si>
  <si>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</si>
  <si>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</si>
  <si>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</si>
  <si>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</si>
  <si>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</si>
  <si>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</si>
  <si>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</si>
  <si>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</si>
  <si>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</si>
  <si>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</si>
  <si>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</si>
  <si>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</si>
  <si>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</si>
  <si>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</si>
  <si>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</si>
  <si>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</si>
  <si>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</si>
  <si>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</si>
  <si>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</si>
  <si>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</si>
  <si>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</si>
  <si>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</si>
  <si>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</si>
  <si>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</si>
  <si>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</si>
  <si>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</si>
  <si>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</si>
  <si>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</si>
  <si>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</si>
  <si>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</si>
  <si>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</si>
  <si>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</si>
  <si>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</si>
  <si>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</si>
  <si>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</si>
  <si>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</si>
  <si>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</si>
  <si>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</si>
  <si>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</si>
  <si>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</si>
  <si>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</si>
  <si>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</si>
  <si>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</si>
  <si>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</si>
  <si>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</si>
  <si>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</si>
  <si>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</si>
  <si>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</si>
  <si>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</si>
  <si>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</si>
  <si>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</si>
  <si>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</si>
  <si>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</si>
  <si>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</si>
  <si>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</si>
  <si>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</si>
  <si>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</si>
  <si>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</si>
  <si>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</si>
  <si>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</si>
  <si>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</si>
  <si>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</si>
  <si>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</si>
  <si>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</si>
  <si>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</si>
  <si>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</si>
  <si>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</si>
  <si>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</si>
  <si>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</si>
  <si>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</si>
  <si>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</si>
  <si>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</si>
  <si>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</si>
  <si>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</si>
  <si>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</si>
  <si>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</si>
  <si>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</si>
  <si>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</si>
  <si>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</si>
  <si>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</si>
  <si>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</si>
  <si>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</si>
  <si>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</si>
  <si>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</si>
  <si>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</si>
  <si>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</si>
  <si>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</si>
  <si>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</si>
  <si>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</si>
  <si>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</si>
  <si>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</si>
  <si>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</si>
  <si>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</si>
  <si>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</si>
  <si>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</si>
  <si>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</si>
  <si>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</si>
  <si>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</si>
  <si>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</si>
  <si>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</si>
  <si>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</si>
  <si>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</si>
  <si>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</si>
  <si>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</si>
  <si>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</si>
  <si>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</si>
  <si>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</si>
  <si>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</si>
  <si>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</si>
  <si>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</si>
  <si>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</si>
  <si>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</si>
  <si>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</si>
  <si>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</si>
  <si>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</si>
  <si>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</si>
  <si>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</si>
  <si>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</si>
  <si>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</si>
  <si>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</si>
  <si>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</si>
  <si>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</si>
  <si>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</si>
  <si>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</si>
  <si>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</si>
  <si>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</si>
  <si>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</si>
  <si>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</si>
  <si>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</si>
  <si>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</si>
  <si>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</si>
  <si>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</si>
  <si>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</si>
  <si>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</si>
  <si>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</si>
  <si>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</si>
  <si>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</si>
  <si>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</si>
  <si>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</si>
  <si>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</si>
  <si>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</si>
  <si>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</si>
  <si>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</si>
  <si>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</si>
  <si>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</si>
  <si>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</si>
  <si>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</si>
  <si>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</si>
  <si>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</si>
  <si>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</si>
  <si>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</si>
  <si>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</si>
  <si>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</si>
  <si>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</si>
  <si>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</si>
  <si>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</si>
  <si>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</si>
  <si>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</si>
  <si>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</si>
  <si>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</si>
  <si>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</si>
  <si>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</si>
  <si>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</si>
  <si>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</si>
  <si>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</si>
  <si>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</si>
  <si>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</si>
  <si>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</si>
  <si>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</si>
  <si>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</si>
  <si>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</si>
  <si>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</si>
  <si>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</si>
  <si>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</si>
  <si>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</si>
  <si>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</si>
  <si>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</si>
  <si>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</si>
  <si>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</si>
  <si>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</si>
  <si>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</si>
  <si>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</si>
  <si>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</si>
  <si>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</si>
  <si>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</si>
  <si>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</si>
  <si>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</si>
  <si>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</si>
  <si>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</si>
  <si>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</si>
  <si>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</si>
  <si>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</si>
  <si>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</si>
  <si>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</si>
  <si>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</si>
  <si>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</si>
  <si>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</si>
  <si>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</si>
  <si>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</si>
  <si>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</si>
  <si>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</si>
  <si>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</si>
  <si>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</si>
  <si>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</si>
  <si>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</si>
  <si>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</si>
  <si>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</si>
  <si>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</si>
  <si>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</si>
  <si>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</si>
  <si>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</si>
  <si>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</si>
  <si>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</si>
  <si>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</si>
  <si>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</si>
  <si>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</si>
  <si>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</si>
  <si>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</si>
  <si>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</si>
  <si>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</si>
  <si>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</si>
  <si>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</si>
  <si>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</si>
  <si>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</si>
  <si>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</si>
  <si>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</si>
  <si>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</si>
  <si>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</si>
  <si>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</si>
  <si>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</si>
  <si>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</si>
  <si>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</si>
  <si>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</si>
  <si>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</si>
  <si>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</si>
  <si>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</si>
  <si>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</si>
  <si>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</si>
  <si>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</si>
  <si>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</si>
  <si>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</si>
  <si>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</si>
  <si>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</si>
  <si>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</si>
  <si>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</si>
  <si>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</si>
  <si>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</si>
  <si>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</si>
  <si>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</si>
  <si>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</si>
  <si>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</si>
  <si>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</si>
  <si>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</si>
  <si>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</si>
  <si>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</si>
  <si>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</si>
  <si>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</si>
  <si>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</si>
  <si>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</si>
  <si>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</si>
  <si>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</si>
  <si>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</si>
  <si>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</si>
  <si>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</si>
  <si>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</si>
  <si>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</si>
  <si>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</si>
  <si>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</si>
  <si>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</si>
  <si>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</si>
  <si>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</si>
  <si>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</si>
  <si>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</si>
  <si>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</si>
  <si>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</si>
  <si>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</si>
  <si>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</si>
  <si>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</si>
  <si>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</si>
  <si>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</si>
  <si>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</si>
  <si>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</si>
  <si>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</si>
  <si>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</si>
  <si>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</si>
  <si>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</si>
  <si>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</si>
  <si>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</si>
  <si>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</si>
  <si>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</si>
  <si>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</si>
  <si>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</si>
  <si>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</si>
  <si>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</si>
  <si>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</si>
  <si>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</si>
  <si>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</si>
  <si>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</si>
  <si>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</si>
  <si>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</si>
  <si>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</si>
  <si>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</si>
  <si>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</si>
  <si>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</si>
  <si>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</si>
  <si>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</si>
  <si>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</si>
  <si>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</si>
  <si>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</si>
  <si>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</si>
  <si>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</si>
  <si>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</si>
  <si>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</si>
  <si>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</si>
  <si>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</si>
  <si>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</si>
  <si>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</si>
  <si>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</si>
  <si>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</si>
  <si>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</si>
  <si>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</si>
  <si>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</si>
  <si>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</si>
  <si>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</si>
  <si>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</si>
  <si>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</si>
  <si>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</si>
  <si>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</si>
  <si>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</si>
  <si>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</si>
  <si>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</si>
  <si>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</si>
  <si>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</si>
  <si>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</si>
  <si>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</si>
  <si>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</si>
  <si>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</si>
  <si>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</si>
  <si>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</si>
  <si>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</si>
  <si>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</si>
  <si>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</si>
  <si>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</si>
  <si>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</si>
  <si>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</si>
  <si>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</si>
  <si>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</si>
  <si>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</si>
  <si>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</si>
  <si>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</si>
  <si>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</si>
  <si>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</si>
  <si>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</si>
  <si>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</si>
  <si>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</si>
  <si>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</si>
  <si>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</si>
  <si>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</si>
  <si>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</si>
  <si>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</si>
  <si>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</si>
  <si>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</si>
  <si>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</si>
  <si>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</si>
  <si>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</si>
  <si>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</si>
  <si>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</si>
  <si>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</si>
  <si>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</si>
  <si>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</si>
  <si>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</si>
  <si>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</si>
  <si>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</si>
  <si>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</si>
  <si>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</si>
  <si>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</si>
  <si>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</si>
  <si>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</si>
  <si>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</si>
  <si>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</si>
  <si>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</si>
  <si>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</si>
  <si>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</si>
  <si>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</si>
  <si>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</si>
  <si>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</si>
  <si>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</si>
  <si>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</si>
  <si>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</si>
  <si>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</si>
  <si>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</si>
  <si>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</si>
  <si>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</si>
  <si>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</si>
  <si>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</si>
  <si>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</si>
  <si>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</si>
  <si>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</si>
  <si>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</si>
  <si>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</si>
  <si>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</si>
  <si>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</si>
  <si>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</si>
  <si>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</si>
  <si>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</si>
  <si>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</si>
  <si>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</si>
  <si>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</si>
  <si>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</si>
  <si>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</si>
  <si>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</si>
  <si>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</si>
  <si>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</si>
  <si>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</si>
  <si>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</si>
  <si>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</si>
  <si>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</si>
  <si>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</si>
  <si>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</si>
  <si>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</si>
  <si>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</si>
  <si>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</si>
  <si>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</si>
  <si>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</si>
  <si>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</si>
  <si>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</si>
  <si>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</si>
  <si>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</si>
  <si>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</si>
  <si>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</si>
  <si>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</si>
  <si>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</si>
  <si>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</si>
  <si>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</si>
  <si>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</si>
  <si>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</si>
  <si>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</si>
  <si>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</si>
  <si>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</si>
  <si>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</si>
  <si>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</si>
  <si>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</si>
  <si>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</si>
  <si>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</si>
  <si>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</si>
  <si>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</si>
  <si>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</si>
  <si>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</si>
  <si>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</si>
  <si>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</si>
  <si>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</si>
  <si>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</si>
  <si>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</si>
  <si>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</si>
  <si>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</si>
  <si>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</si>
  <si>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</si>
  <si>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</si>
  <si>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</si>
  <si>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</si>
  <si>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</si>
  <si>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</si>
  <si>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</si>
  <si>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</si>
  <si>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</si>
  <si>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</si>
  <si>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</si>
  <si>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</si>
  <si>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</si>
  <si>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</si>
  <si>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</si>
  <si>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</si>
  <si>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</si>
  <si>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</si>
  <si>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</si>
  <si>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</si>
  <si>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</si>
  <si>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</si>
  <si>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</si>
  <si>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</si>
  <si>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</si>
  <si>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</si>
  <si>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</si>
  <si>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</si>
  <si>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</si>
  <si>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</si>
  <si>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</si>
  <si>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</si>
  <si>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</si>
  <si>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</si>
  <si>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</si>
  <si>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</si>
  <si>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</si>
  <si>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</si>
  <si>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</si>
  <si>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</si>
  <si>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</si>
  <si>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</si>
  <si>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</si>
  <si>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</si>
  <si>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</si>
  <si>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</si>
  <si>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</si>
  <si>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</si>
  <si>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</si>
  <si>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</si>
  <si>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</si>
  <si>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</si>
  <si>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</si>
  <si>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</si>
  <si>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</si>
  <si>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</si>
  <si>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</si>
  <si>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</si>
  <si>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</si>
  <si>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</si>
  <si>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</si>
  <si>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</si>
  <si>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</si>
  <si>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</si>
  <si>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</si>
  <si>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</si>
  <si>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</si>
  <si>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</si>
  <si>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</si>
  <si>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</si>
  <si>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</si>
  <si>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</si>
  <si>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</si>
  <si>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</si>
  <si>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</si>
  <si>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</si>
  <si>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</si>
  <si>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</si>
  <si>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</si>
  <si>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</si>
  <si>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</si>
  <si>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</si>
  <si>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</si>
  <si>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</si>
  <si>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</si>
  <si>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</si>
  <si>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</si>
  <si>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</si>
  <si>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</si>
  <si>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</si>
  <si>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</si>
  <si>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</si>
  <si>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</si>
  <si>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</si>
  <si>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</si>
  <si>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</si>
  <si>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</si>
  <si>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</si>
  <si>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</si>
  <si>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</si>
  <si>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</si>
  <si>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</si>
  <si>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</si>
  <si>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</si>
  <si>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</si>
  <si>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</si>
  <si>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</si>
  <si>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</si>
  <si>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</si>
  <si>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</si>
  <si>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</si>
  <si>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</si>
  <si>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</si>
  <si>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</si>
  <si>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</si>
  <si>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</si>
  <si>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</si>
  <si>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</si>
  <si>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</si>
  <si>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</si>
  <si>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</si>
  <si>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</si>
  <si>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</si>
  <si>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</si>
  <si>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</si>
  <si>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</si>
  <si>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</si>
  <si>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</si>
  <si>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</si>
  <si>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</si>
  <si>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</si>
  <si>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</si>
  <si>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</si>
  <si>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</si>
  <si>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</si>
  <si>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</si>
  <si>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</si>
  <si>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</si>
  <si>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</si>
  <si>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</si>
  <si>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</si>
  <si>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</si>
  <si>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</si>
  <si>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</si>
  <si>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</si>
  <si>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</si>
  <si>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</si>
  <si>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</si>
  <si>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</si>
  <si>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</si>
  <si>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</si>
  <si>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</si>
  <si>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</si>
  <si>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</si>
  <si>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</si>
  <si>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</si>
  <si>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</si>
  <si>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</si>
  <si>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</si>
  <si>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</si>
  <si>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</si>
  <si>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</si>
  <si>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</si>
  <si>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</si>
  <si>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</si>
  <si>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</si>
  <si>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</si>
  <si>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</si>
  <si>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</si>
  <si>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</si>
  <si>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</si>
  <si>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</si>
  <si>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</si>
  <si>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</si>
  <si>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</si>
  <si>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</si>
  <si>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</si>
  <si>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</si>
  <si>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</si>
  <si>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</si>
  <si>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</si>
  <si>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</si>
  <si>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</si>
  <si>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</si>
  <si>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</si>
  <si>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</si>
  <si>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</si>
  <si>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</si>
  <si>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</si>
  <si>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</si>
  <si>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</si>
  <si>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</si>
  <si>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</si>
  <si>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</si>
  <si>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</si>
  <si>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</si>
  <si>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</si>
  <si>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</si>
  <si>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</si>
  <si>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</si>
  <si>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</si>
  <si>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</si>
  <si>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</si>
  <si>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</si>
  <si>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</si>
  <si>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</si>
  <si>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</si>
  <si>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</si>
  <si>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</si>
  <si>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</si>
  <si>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</si>
  <si>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</si>
  <si>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</si>
  <si>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</si>
  <si>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</si>
  <si>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</si>
  <si>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</si>
  <si>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</si>
  <si>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</si>
  <si>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</si>
  <si>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</si>
  <si>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</si>
  <si>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</si>
  <si>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</si>
  <si>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</si>
  <si>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</si>
  <si>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</si>
  <si>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</si>
  <si>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</si>
  <si>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</si>
  <si>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</si>
  <si>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</si>
  <si>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</si>
  <si>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</si>
  <si>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</si>
  <si>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</si>
  <si>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</si>
  <si>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</si>
  <si>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</si>
  <si>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</si>
  <si>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</si>
  <si>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</si>
  <si>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</si>
  <si>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</si>
  <si>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</si>
  <si>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</si>
  <si>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</si>
  <si>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</si>
  <si>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</si>
  <si>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</si>
  <si>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</si>
  <si>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</si>
  <si>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</si>
  <si>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</si>
  <si>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</si>
  <si>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</si>
  <si>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</si>
  <si>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</si>
  <si>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</si>
  <si>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</si>
  <si>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</si>
  <si>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</si>
  <si>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</si>
  <si>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</si>
  <si>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</si>
  <si>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</si>
  <si>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</si>
  <si>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</si>
  <si>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</si>
  <si>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</si>
  <si>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</si>
  <si>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</si>
  <si>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</si>
  <si>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</si>
  <si>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</si>
  <si>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</si>
  <si>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</si>
  <si>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</si>
  <si>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</si>
  <si>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</si>
  <si>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</si>
  <si>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</si>
  <si>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</si>
  <si>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</si>
  <si>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</si>
  <si>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</si>
  <si>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</si>
  <si>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</si>
  <si>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</si>
  <si>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</si>
  <si>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</si>
  <si>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</si>
  <si>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</si>
  <si>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</si>
  <si>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</si>
  <si>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</si>
  <si>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</si>
  <si>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</si>
  <si>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</si>
  <si>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</si>
  <si>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</si>
  <si>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</si>
  <si>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</si>
  <si>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</si>
  <si>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</si>
  <si>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</si>
  <si>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</si>
  <si>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</si>
  <si>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</si>
  <si>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</si>
  <si>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</si>
  <si>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</si>
  <si>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</si>
  <si>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</si>
  <si>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</si>
  <si>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</si>
  <si>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</si>
  <si>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</si>
  <si>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</si>
  <si>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</si>
  <si>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</si>
  <si>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</si>
  <si>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</si>
  <si>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</si>
  <si>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</si>
  <si>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</si>
  <si>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</si>
  <si>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</si>
  <si>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</si>
  <si>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</si>
  <si>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</si>
  <si>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</si>
  <si>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</si>
  <si>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</si>
  <si>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</si>
  <si>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</si>
  <si>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</si>
  <si>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</si>
  <si>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</si>
  <si>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</si>
  <si>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</si>
  <si>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</si>
  <si>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</si>
  <si>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</si>
  <si>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</si>
  <si>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</si>
  <si>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</si>
  <si>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</si>
  <si>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</si>
  <si>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</si>
  <si>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</si>
  <si>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</si>
  <si>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</si>
  <si>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</si>
  <si>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</si>
  <si>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</si>
  <si>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</si>
  <si>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</si>
  <si>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</si>
  <si>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</si>
  <si>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</si>
  <si>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</si>
  <si>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</si>
  <si>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</si>
  <si>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</si>
  <si>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</si>
  <si>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</si>
  <si>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</si>
  <si>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</si>
  <si>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</si>
  <si>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</si>
  <si>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</si>
  <si>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</si>
  <si>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</si>
  <si>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</si>
  <si>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</si>
  <si>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</si>
  <si>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</si>
  <si>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</si>
  <si>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</si>
  <si>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</si>
  <si>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</si>
  <si>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</si>
  <si>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</si>
  <si>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</si>
  <si>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</si>
  <si>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</si>
  <si>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</si>
  <si>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</si>
  <si>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</si>
  <si>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</si>
  <si>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</si>
  <si>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</si>
  <si>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</si>
  <si>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</si>
  <si>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</si>
  <si>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</si>
  <si>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</si>
  <si>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</si>
  <si>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</si>
  <si>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</si>
  <si>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</si>
  <si>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</si>
  <si>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</si>
  <si>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</si>
  <si>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</si>
  <si>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</si>
  <si>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</si>
  <si>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</si>
  <si>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</si>
  <si>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</si>
  <si>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</si>
  <si>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</si>
  <si>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</si>
  <si>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</si>
  <si>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</si>
  <si>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</si>
  <si>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</si>
  <si>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</si>
  <si>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</si>
  <si>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</si>
  <si>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</si>
  <si>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</si>
  <si>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</si>
  <si>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</si>
  <si>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</si>
  <si>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</si>
  <si>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</si>
  <si>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</si>
  <si>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</si>
  <si>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</si>
  <si>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</si>
  <si>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</si>
  <si>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</si>
  <si>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</si>
  <si>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</si>
  <si>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</si>
  <si>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</si>
  <si>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</si>
  <si>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</si>
  <si>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</si>
  <si>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</si>
  <si>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</si>
  <si>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</si>
  <si>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</si>
  <si>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</si>
  <si>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</si>
  <si>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</si>
  <si>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</si>
  <si>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</si>
  <si>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</si>
  <si>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</si>
  <si>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</si>
  <si>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</si>
  <si>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</si>
  <si>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</si>
  <si>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</si>
  <si>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</si>
  <si>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</si>
  <si>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</si>
  <si>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</si>
  <si>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</si>
  <si>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</si>
  <si>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</si>
  <si>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</si>
  <si>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</si>
  <si>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</si>
  <si>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</si>
  <si>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</si>
  <si>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</si>
  <si>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</si>
  <si>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</si>
  <si>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</si>
  <si>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</si>
  <si>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</si>
  <si>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</si>
  <si>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</si>
  <si>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</si>
  <si>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</si>
  <si>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</si>
  <si>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</si>
  <si>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</si>
  <si>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</si>
  <si>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</si>
  <si>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</si>
  <si>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</si>
  <si>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</si>
  <si>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</si>
  <si>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</si>
  <si>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</si>
  <si>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</si>
  <si>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</si>
  <si>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</si>
  <si>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</si>
  <si>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</si>
  <si>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</si>
  <si>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</si>
  <si>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</si>
  <si>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</si>
  <si>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</si>
  <si>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</si>
  <si>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</si>
  <si>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</si>
  <si>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</si>
  <si>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</si>
  <si>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</si>
  <si>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</si>
  <si>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</si>
  <si>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</si>
  <si>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</si>
  <si>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</si>
  <si>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</si>
  <si>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</si>
  <si>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</si>
  <si>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</si>
  <si>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</si>
  <si>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</si>
  <si>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</si>
  <si>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</si>
  <si>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</si>
  <si>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</si>
  <si>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</si>
  <si>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</si>
  <si>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</si>
  <si>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</si>
  <si>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</si>
  <si>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</si>
  <si>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</si>
  <si>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</si>
  <si>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</si>
  <si>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</si>
  <si>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</si>
  <si>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</si>
  <si>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</si>
  <si>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</si>
  <si>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</si>
  <si>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</si>
  <si>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</si>
  <si>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</si>
  <si>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</si>
  <si>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</si>
  <si>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</si>
  <si>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</si>
  <si>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</si>
  <si>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</si>
  <si>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</si>
  <si>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</si>
  <si>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</si>
  <si>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</si>
  <si>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</si>
  <si>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</si>
  <si>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</si>
  <si>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</si>
  <si>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</si>
  <si>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</si>
  <si>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</si>
  <si>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</si>
  <si>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</si>
  <si>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</si>
  <si>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</si>
  <si>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</si>
  <si>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</si>
  <si>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</si>
  <si>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</si>
  <si>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</si>
  <si>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</si>
  <si>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</si>
  <si>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</si>
  <si>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</si>
  <si>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</si>
  <si>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</si>
  <si>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</si>
  <si>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</si>
  <si>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</si>
  <si>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</si>
  <si>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</si>
  <si>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</si>
  <si>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</si>
  <si>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</si>
  <si>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</si>
  <si>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</si>
  <si>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</si>
  <si>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</si>
  <si>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</si>
  <si>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</si>
  <si>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</si>
  <si>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</si>
  <si>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</si>
  <si>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</si>
  <si>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</si>
  <si>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</si>
  <si>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</si>
  <si>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</si>
  <si>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</si>
  <si>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</si>
  <si>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</si>
  <si>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</si>
  <si>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</si>
  <si>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</si>
  <si>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</si>
  <si>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</si>
  <si>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</si>
  <si>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</si>
  <si>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</si>
  <si>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</si>
  <si>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</si>
  <si>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</si>
  <si>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</si>
  <si>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</si>
  <si>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</si>
  <si>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</si>
  <si>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</si>
  <si>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</si>
  <si>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</si>
  <si>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</si>
  <si>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</si>
  <si>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</si>
  <si>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</si>
  <si>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</si>
  <si>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</si>
  <si>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</si>
  <si>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</si>
  <si>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</si>
  <si>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</si>
  <si>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</si>
  <si>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</si>
  <si>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</si>
  <si>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</si>
  <si>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</si>
  <si>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</si>
  <si>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</si>
  <si>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</si>
  <si>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</si>
  <si>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</si>
  <si>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</si>
  <si>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</si>
  <si>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</si>
  <si>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</si>
  <si>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</si>
  <si>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</si>
  <si>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</si>
  <si>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</si>
  <si>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</si>
  <si>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</si>
  <si>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</si>
  <si>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</si>
  <si>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</si>
  <si>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</si>
  <si>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</si>
  <si>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</si>
  <si>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</si>
  <si>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</si>
  <si>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</si>
  <si>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</si>
  <si>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</si>
  <si>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</si>
  <si>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</si>
  <si>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</si>
  <si>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</si>
  <si>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</si>
  <si>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</si>
  <si>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</si>
  <si>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</si>
  <si>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</si>
  <si>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</si>
  <si>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</si>
  <si>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</si>
  <si>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</si>
  <si>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</si>
  <si>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</si>
  <si>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</si>
  <si>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</si>
  <si>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</si>
  <si>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</si>
  <si>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</si>
  <si>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</si>
  <si>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</si>
  <si>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</si>
  <si>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</si>
  <si>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</si>
  <si>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</si>
  <si>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</si>
  <si>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</si>
  <si>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</si>
  <si>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</si>
  <si>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</si>
  <si>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</si>
  <si>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</si>
  <si>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</si>
  <si>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</si>
  <si>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</si>
  <si>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</si>
  <si>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</si>
  <si>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</si>
  <si>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</si>
  <si>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</si>
  <si>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</si>
  <si>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</si>
  <si>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</si>
  <si>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</si>
  <si>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</si>
  <si>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</si>
  <si>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</si>
  <si>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</si>
  <si>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</si>
  <si>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</si>
  <si>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</si>
  <si>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</si>
  <si>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</si>
  <si>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</si>
  <si>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</si>
  <si>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</si>
  <si>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</si>
  <si>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</si>
  <si>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</si>
  <si>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</si>
  <si>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</si>
  <si>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</si>
  <si>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</si>
  <si>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</si>
  <si>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</si>
  <si>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</si>
  <si>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</si>
  <si>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</si>
  <si>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</si>
  <si>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</si>
  <si>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</si>
  <si>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</si>
  <si>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</si>
  <si>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</si>
  <si>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</si>
  <si>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</si>
  <si>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</si>
  <si>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</si>
  <si>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</si>
  <si>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</si>
  <si>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</si>
  <si>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</si>
  <si>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</si>
  <si>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</si>
  <si>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</si>
  <si>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</si>
  <si>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</si>
  <si>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</si>
  <si>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</si>
  <si>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</si>
  <si>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</si>
  <si>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</si>
  <si>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</si>
  <si>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</si>
  <si>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</si>
  <si>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</si>
  <si>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</si>
  <si>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</si>
  <si>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</si>
  <si>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</si>
  <si>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</si>
  <si>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</si>
  <si>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</si>
  <si>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</si>
  <si>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</si>
  <si>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</si>
  <si>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</si>
  <si>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</si>
  <si>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</si>
  <si>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</si>
  <si>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</si>
  <si>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</si>
  <si>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</si>
  <si>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</si>
  <si>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</si>
  <si>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</si>
  <si>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</si>
  <si>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</si>
  <si>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</si>
  <si>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</si>
  <si>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</si>
  <si>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</si>
  <si>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</si>
  <si>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</si>
  <si>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</si>
  <si>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</si>
  <si>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</si>
  <si>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</si>
  <si>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</si>
  <si>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</si>
  <si>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</si>
  <si>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</si>
  <si>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</si>
  <si>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</si>
  <si>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</si>
  <si>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</si>
  <si>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</si>
  <si>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</si>
  <si>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</si>
  <si>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</si>
  <si>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</si>
  <si>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</si>
  <si>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</si>
  <si>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</si>
  <si>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</si>
  <si>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</si>
  <si>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</si>
  <si>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</si>
  <si>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</si>
  <si>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</si>
  <si>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</si>
  <si>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</si>
  <si>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</si>
  <si>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</si>
  <si>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</si>
  <si>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</si>
  <si>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</si>
  <si>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</si>
  <si>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</si>
  <si>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</si>
  <si>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</si>
  <si>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</si>
  <si>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</si>
  <si>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</si>
  <si>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</si>
  <si>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</si>
  <si>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</si>
  <si>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</si>
  <si>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</si>
  <si>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</si>
  <si>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</si>
  <si>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</si>
  <si>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</si>
  <si>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</si>
  <si>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</si>
  <si>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</si>
  <si>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</si>
  <si>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</si>
  <si>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</si>
  <si>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</si>
  <si>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</si>
  <si>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</si>
  <si>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</si>
  <si>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</si>
  <si>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</si>
  <si>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</si>
  <si>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</si>
  <si>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</si>
  <si>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</si>
  <si>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</si>
  <si>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</si>
  <si>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</si>
  <si>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</si>
  <si>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</si>
  <si>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</si>
  <si>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</si>
  <si>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</si>
  <si>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</si>
  <si>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</si>
  <si>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</si>
  <si>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</si>
  <si>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</si>
  <si>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</si>
  <si>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</si>
  <si>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</si>
  <si>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</si>
  <si>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</si>
  <si>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</si>
  <si>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</si>
  <si>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</si>
  <si>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</si>
  <si>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</si>
  <si>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</si>
  <si>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</si>
  <si>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</si>
  <si>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</si>
  <si>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</si>
  <si>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</si>
  <si>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</si>
  <si>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</si>
  <si>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</si>
  <si>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</si>
  <si>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</si>
  <si>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</si>
  <si>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</si>
  <si>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</si>
  <si>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</si>
  <si>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</si>
  <si>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</si>
  <si>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</si>
  <si>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</si>
  <si>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</si>
  <si>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</si>
  <si>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</si>
  <si>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</si>
  <si>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</si>
  <si>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</si>
  <si>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</si>
  <si>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</si>
  <si>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</si>
  <si>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</si>
  <si>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</si>
  <si>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</si>
  <si>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</si>
  <si>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</si>
  <si>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</si>
  <si>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</si>
  <si>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</si>
  <si>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</si>
  <si>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</si>
  <si>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</si>
  <si>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</si>
  <si>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</si>
  <si>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</si>
  <si>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</si>
  <si>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</si>
  <si>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</si>
  <si>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</si>
  <si>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</si>
  <si>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</si>
  <si>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</si>
  <si>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</si>
  <si>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</si>
  <si>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</si>
  <si>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</si>
  <si>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</si>
  <si>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</si>
  <si>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</si>
  <si>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</si>
  <si>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</si>
  <si>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</si>
  <si>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</si>
  <si>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</si>
  <si>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</si>
  <si>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</si>
  <si>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</si>
  <si>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</si>
  <si>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</si>
  <si>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</si>
  <si>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</si>
  <si>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</si>
  <si>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</si>
  <si>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</si>
  <si>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</si>
  <si>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</si>
  <si>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</si>
  <si>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</si>
  <si>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</si>
  <si>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</si>
  <si>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</si>
  <si>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</si>
  <si>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</si>
  <si>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</si>
  <si>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</si>
  <si>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</si>
  <si>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</si>
  <si>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</si>
  <si>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</si>
  <si>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</si>
  <si>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</si>
  <si>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</si>
  <si>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</si>
  <si>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</si>
  <si>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</si>
  <si>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</si>
  <si>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</si>
  <si>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</si>
  <si>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</si>
  <si>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</si>
  <si>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</si>
  <si>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</si>
  <si>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</si>
  <si>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</si>
  <si>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</si>
  <si>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</si>
  <si>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</si>
  <si>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</si>
  <si>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</si>
  <si>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</si>
  <si>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</si>
  <si>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</si>
  <si>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</si>
  <si>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</si>
  <si>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</si>
  <si>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</si>
  <si>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</si>
  <si>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</si>
  <si>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</si>
  <si>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</si>
  <si>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</si>
  <si>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</si>
  <si>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</si>
  <si>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</si>
  <si>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</si>
  <si>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</si>
  <si>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</si>
  <si>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</si>
  <si>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</si>
  <si>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</si>
  <si>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</si>
  <si>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</si>
  <si>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</si>
  <si>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</si>
  <si>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</si>
  <si>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</si>
  <si>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</si>
  <si>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</si>
  <si>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</si>
  <si>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</si>
  <si>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</si>
  <si>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</si>
  <si>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</si>
  <si>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</si>
  <si>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</si>
  <si>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</si>
  <si>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</si>
  <si>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</si>
  <si>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</si>
  <si>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</si>
  <si>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</si>
  <si>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</si>
  <si>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</si>
  <si>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</si>
  <si>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</si>
  <si>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</si>
  <si>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</si>
  <si>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</si>
  <si>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</si>
  <si>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</si>
  <si>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</si>
  <si>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</si>
  <si>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</si>
  <si>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</si>
  <si>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</si>
  <si>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</si>
  <si>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</si>
  <si>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</si>
  <si>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</si>
  <si>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</si>
  <si>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</si>
  <si>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</si>
  <si>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</si>
  <si>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</si>
  <si>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</si>
  <si>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</si>
  <si>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</si>
  <si>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</si>
  <si>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</si>
  <si>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</si>
  <si>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</si>
  <si>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</si>
  <si>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</si>
  <si>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</si>
  <si>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</si>
  <si>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</si>
  <si>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</si>
  <si>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</si>
  <si>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</si>
  <si>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</si>
  <si>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</si>
  <si>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</si>
  <si>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</si>
  <si>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</si>
  <si>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</si>
  <si>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</si>
  <si>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</si>
  <si>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</si>
  <si>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</si>
  <si>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</si>
  <si>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</si>
  <si>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</si>
  <si>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</si>
  <si>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</si>
  <si>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</si>
  <si>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</si>
  <si>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</si>
  <si>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</si>
  <si>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</si>
  <si>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</si>
  <si>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</si>
  <si>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</si>
  <si>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</si>
  <si>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</si>
  <si>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</si>
  <si>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</si>
  <si>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</si>
  <si>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</si>
  <si>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</si>
  <si>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</si>
  <si>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</si>
  <si>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</si>
  <si>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</si>
  <si>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</si>
  <si>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</si>
  <si>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</si>
  <si>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</si>
  <si>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</si>
  <si>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</si>
  <si>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</si>
  <si>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</si>
  <si>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</si>
  <si>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</si>
  <si>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</si>
  <si>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</si>
  <si>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</si>
  <si>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</si>
  <si>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</si>
  <si>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</si>
  <si>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</si>
  <si>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</si>
  <si>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</si>
  <si>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</si>
  <si>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</si>
  <si>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</si>
  <si>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</si>
  <si>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</si>
  <si>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</si>
  <si>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</si>
  <si>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</si>
  <si>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</si>
  <si>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</si>
  <si>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</si>
  <si>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</si>
  <si>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</si>
  <si>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</si>
  <si>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</si>
  <si>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</si>
  <si>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</si>
  <si>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</si>
  <si>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</si>
  <si>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</si>
  <si>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</si>
  <si>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</si>
  <si>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</si>
  <si>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</si>
  <si>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</si>
  <si>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</si>
  <si>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</si>
  <si>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</si>
  <si>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</si>
  <si>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</si>
  <si>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</si>
  <si>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</si>
  <si>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</si>
  <si>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</si>
  <si>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</si>
  <si>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</si>
  <si>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</si>
  <si>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</si>
  <si>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</si>
  <si>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</si>
  <si>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</si>
  <si>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</si>
  <si>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</si>
  <si>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</si>
  <si>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</si>
  <si>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</si>
  <si>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</si>
  <si>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</si>
  <si>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</si>
  <si>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</si>
  <si>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</si>
  <si>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</si>
  <si>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</si>
  <si>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</si>
  <si>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</si>
  <si>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</si>
  <si>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</si>
  <si>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</si>
  <si>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</si>
  <si>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</si>
  <si>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</si>
  <si>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</si>
  <si>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</si>
  <si>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</si>
  <si>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</si>
  <si>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</si>
  <si>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</si>
  <si>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</si>
  <si>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</si>
  <si>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</si>
  <si>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</si>
  <si>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</si>
  <si>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</si>
  <si>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</si>
  <si>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</si>
  <si>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</si>
  <si>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</si>
  <si>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</si>
  <si>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</si>
  <si>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</si>
  <si>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</si>
  <si>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</si>
  <si>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</si>
  <si>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</si>
  <si>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</si>
  <si>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</si>
  <si>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</si>
  <si>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</si>
  <si>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</si>
  <si>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</si>
  <si>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</si>
  <si>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</si>
  <si>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</si>
  <si>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</si>
  <si>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</si>
  <si>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</si>
  <si>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</si>
  <si>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</si>
  <si>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</si>
  <si>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</si>
  <si>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</si>
  <si>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</si>
  <si>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</si>
  <si>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</si>
  <si>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</si>
  <si>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</si>
  <si>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</si>
  <si>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</si>
  <si>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</si>
  <si>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</si>
  <si>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</si>
  <si>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</si>
  <si>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</si>
  <si>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</si>
  <si>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</si>
  <si>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</si>
  <si>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</si>
  <si>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</si>
  <si>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</si>
  <si>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</si>
  <si>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</si>
  <si>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</si>
  <si>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</si>
  <si>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</si>
  <si>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</si>
  <si>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</si>
  <si>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</si>
  <si>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</si>
  <si>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</si>
  <si>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</si>
  <si>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</si>
  <si>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</si>
  <si>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</si>
  <si>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</si>
  <si>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</si>
  <si>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</si>
  <si>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</si>
  <si>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</si>
  <si>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</si>
  <si>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</si>
  <si>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</si>
  <si>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</si>
  <si>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</si>
  <si>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</si>
  <si>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</si>
  <si>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</si>
  <si>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</si>
  <si>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</si>
  <si>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</si>
  <si>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</si>
  <si>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</si>
  <si>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</si>
  <si>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</si>
  <si>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</si>
  <si>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</si>
  <si>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</si>
  <si>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</si>
  <si>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</si>
  <si>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</si>
  <si>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</si>
  <si>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</si>
  <si>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</si>
  <si>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</si>
  <si>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</si>
  <si>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</si>
  <si>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</si>
  <si>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</si>
  <si>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</si>
  <si>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</si>
  <si>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</si>
  <si>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</si>
  <si>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</si>
  <si>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</si>
  <si>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</si>
  <si>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</si>
  <si>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</si>
  <si>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</si>
  <si>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</si>
  <si>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</si>
  <si>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</si>
  <si>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</si>
  <si>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</si>
  <si>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</si>
  <si>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</si>
  <si>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</si>
  <si>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</si>
  <si>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</si>
  <si>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</si>
  <si>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</si>
  <si>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</si>
  <si>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</si>
  <si>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</si>
  <si>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</si>
  <si>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</si>
  <si>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</si>
  <si>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</si>
  <si>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</si>
  <si>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</si>
  <si>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</si>
  <si>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</si>
  <si>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</si>
  <si>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</si>
  <si>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</si>
  <si>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</si>
  <si>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</si>
  <si>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</si>
  <si>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</si>
  <si>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</si>
  <si>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</si>
  <si>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</si>
  <si>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</si>
  <si>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</si>
  <si>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</si>
  <si>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</si>
  <si>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</si>
  <si>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</si>
  <si>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</si>
  <si>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</si>
  <si>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</si>
  <si>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</si>
  <si>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</si>
  <si>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</si>
  <si>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</si>
  <si>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</si>
  <si>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</si>
  <si>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</si>
  <si>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</si>
  <si>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</si>
  <si>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</si>
  <si>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</si>
  <si>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</si>
  <si>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</si>
  <si>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</si>
  <si>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</si>
  <si>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</si>
  <si>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</si>
  <si>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</si>
  <si>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</si>
  <si>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</si>
  <si>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</si>
  <si>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</si>
  <si>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</si>
  <si>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</si>
  <si>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</si>
  <si>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</si>
  <si>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</si>
  <si>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</si>
  <si>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</si>
  <si>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</si>
  <si>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</si>
  <si>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</si>
  <si>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</si>
  <si>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</si>
  <si>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</si>
  <si>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</si>
  <si>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</si>
  <si>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</si>
  <si>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</si>
  <si>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</si>
  <si>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</si>
  <si>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</si>
  <si>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</si>
  <si>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</si>
  <si>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</si>
  <si>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</si>
  <si>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</si>
  <si>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</si>
  <si>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</si>
  <si>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</si>
  <si>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</si>
  <si>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</si>
  <si>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</si>
  <si>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</si>
  <si>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</si>
  <si>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</si>
  <si>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</si>
  <si>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</si>
  <si>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</si>
  <si>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</si>
  <si>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</si>
  <si>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</si>
  <si>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</si>
  <si>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</si>
  <si>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</si>
  <si>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</si>
  <si>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</si>
  <si>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</si>
  <si>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</si>
  <si>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</si>
  <si>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</si>
  <si>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</si>
  <si>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</si>
  <si>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</si>
  <si>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</si>
  <si>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</si>
  <si>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</si>
  <si>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</si>
  <si>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</si>
  <si>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</si>
  <si>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</si>
  <si>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</si>
  <si>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</si>
  <si>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</si>
  <si>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</si>
  <si>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</si>
  <si>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</si>
  <si>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</si>
  <si>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</si>
  <si>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</si>
  <si>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</si>
  <si>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</si>
  <si>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</si>
  <si>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</si>
  <si>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</si>
  <si>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</si>
  <si>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</si>
  <si>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</si>
  <si>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</si>
  <si>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</si>
  <si>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</si>
  <si>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</si>
  <si>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</si>
  <si>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</si>
  <si>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</si>
  <si>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</si>
  <si>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</si>
  <si>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</si>
  <si>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</si>
  <si>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</si>
  <si>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</si>
  <si>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</si>
  <si>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</si>
  <si>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</si>
  <si>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</si>
  <si>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</si>
  <si>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</si>
  <si>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</si>
  <si>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</si>
  <si>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</si>
  <si>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</si>
  <si>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</si>
  <si>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</si>
  <si>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</si>
  <si>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</si>
  <si>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</si>
  <si>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</si>
  <si>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</si>
  <si>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</si>
  <si>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</si>
  <si>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</si>
  <si>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</si>
  <si>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</si>
  <si>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</si>
  <si>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</si>
  <si>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</si>
  <si>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</si>
  <si>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</si>
  <si>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</si>
  <si>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</si>
  <si>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</si>
  <si>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</si>
  <si>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</si>
  <si>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</si>
  <si>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</si>
  <si>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</si>
  <si>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</si>
  <si>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</si>
  <si>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</si>
  <si>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</si>
  <si>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</si>
  <si>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</si>
  <si>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</si>
  <si>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</si>
  <si>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</si>
  <si>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</si>
  <si>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</si>
  <si>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</si>
  <si>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</si>
  <si>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</si>
  <si>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</si>
  <si>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</si>
  <si>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</si>
  <si>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</si>
  <si>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</si>
  <si>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</si>
  <si>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</si>
  <si>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</si>
  <si>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</si>
  <si>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</si>
  <si>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</si>
  <si>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</si>
  <si>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</si>
  <si>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</si>
  <si>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</si>
  <si>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</si>
  <si>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</si>
  <si>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</si>
  <si>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</si>
  <si>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</si>
  <si>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</si>
  <si>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</si>
  <si>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</si>
  <si>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</si>
  <si>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</si>
  <si>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</si>
  <si>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</si>
  <si>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</si>
  <si>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</si>
  <si>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</si>
  <si>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</si>
  <si>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</si>
  <si>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</si>
  <si>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</si>
  <si>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</si>
  <si>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</si>
  <si>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</si>
  <si>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</si>
  <si>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</si>
  <si>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</si>
  <si>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</si>
  <si>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</si>
  <si>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</si>
  <si>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</si>
  <si>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</si>
  <si>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</si>
  <si>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</si>
  <si>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</si>
  <si>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</si>
  <si>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</si>
  <si>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</si>
  <si>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</si>
  <si>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</si>
  <si>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</si>
  <si>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</si>
  <si>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</si>
  <si>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</si>
  <si>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</si>
  <si>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</si>
  <si>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</si>
  <si>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</si>
  <si>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</si>
  <si>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</si>
  <si>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</si>
  <si>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</si>
  <si>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</si>
  <si>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</si>
  <si>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</si>
  <si>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</si>
  <si>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</si>
  <si>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</si>
  <si>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</si>
  <si>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</si>
  <si>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</si>
  <si>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</si>
  <si>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</si>
  <si>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</si>
  <si>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</si>
  <si>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</si>
  <si>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</si>
  <si>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</si>
  <si>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</si>
  <si>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</si>
  <si>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</si>
  <si>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</si>
  <si>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</si>
  <si>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</si>
  <si>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</si>
  <si>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</si>
  <si>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</si>
  <si>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</si>
  <si>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</si>
  <si>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</si>
  <si>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</si>
  <si>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</si>
  <si>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</si>
  <si>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</si>
  <si>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</si>
  <si>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</si>
  <si>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</si>
  <si>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</si>
  <si>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</si>
  <si>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</si>
  <si>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</si>
  <si>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</si>
  <si>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</si>
  <si>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</si>
  <si>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</si>
  <si>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</si>
  <si>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</si>
  <si>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</si>
  <si>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</si>
  <si>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</si>
  <si>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</si>
  <si>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</si>
  <si>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</si>
  <si>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</si>
  <si>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</si>
  <si>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</si>
  <si>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</si>
  <si>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</si>
  <si>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</si>
  <si>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</si>
  <si>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</si>
  <si>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</si>
  <si>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</si>
  <si>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</si>
  <si>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</si>
  <si>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</si>
  <si>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</si>
  <si>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</si>
  <si>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</si>
  <si>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</si>
  <si>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</si>
  <si>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</si>
  <si>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</si>
  <si>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</si>
  <si>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</si>
  <si>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</si>
  <si>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</si>
  <si>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</si>
  <si>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</si>
  <si>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</si>
  <si>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</si>
  <si>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</si>
  <si>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</si>
  <si>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</si>
  <si>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</si>
  <si>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</si>
  <si>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</si>
  <si>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</si>
  <si>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</si>
  <si>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</si>
  <si>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</si>
  <si>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</si>
  <si>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</si>
  <si>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</si>
  <si>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</si>
  <si>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</si>
  <si>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</si>
  <si>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</si>
  <si>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</si>
  <si>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</si>
  <si>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</si>
  <si>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</si>
  <si>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</si>
  <si>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</si>
  <si>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</si>
  <si>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</si>
  <si>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</si>
  <si>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</si>
  <si>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</si>
  <si>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</si>
  <si>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</si>
  <si>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</si>
  <si>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</si>
  <si>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</si>
  <si>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</si>
  <si>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</si>
  <si>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</si>
  <si>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</si>
  <si>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</si>
  <si>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</si>
  <si>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</si>
  <si>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</si>
  <si>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</si>
  <si>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</si>
  <si>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</si>
  <si>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</si>
  <si>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</si>
  <si>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</si>
  <si>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</si>
  <si>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</si>
  <si>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</si>
  <si>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</si>
  <si>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</si>
  <si>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</si>
  <si>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</si>
  <si>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</si>
  <si>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</si>
  <si>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</si>
  <si>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</si>
  <si>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</si>
  <si>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</si>
  <si>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</si>
  <si>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</si>
  <si>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</si>
  <si>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</si>
  <si>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</si>
  <si>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</si>
  <si>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</si>
  <si>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</si>
  <si>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</si>
  <si>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</si>
  <si>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</si>
  <si>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</si>
  <si>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</si>
  <si>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</si>
  <si>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</si>
  <si>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</si>
  <si>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</si>
  <si>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</si>
  <si>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</si>
  <si>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</si>
  <si>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</si>
  <si>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</si>
  <si>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</si>
  <si>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</si>
  <si>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</si>
  <si>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</si>
  <si>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</si>
  <si>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</si>
  <si>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</si>
  <si>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</si>
  <si>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</si>
  <si>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</si>
  <si>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</si>
  <si>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</si>
  <si>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</si>
  <si>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</si>
  <si>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</si>
  <si>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</si>
  <si>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</si>
  <si>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</si>
  <si>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</si>
  <si>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</si>
  <si>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</si>
  <si>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</si>
  <si>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</si>
  <si>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</si>
  <si>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</si>
  <si>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</si>
  <si>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</si>
  <si>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</si>
  <si>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</si>
  <si>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</si>
  <si>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</si>
  <si>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</si>
  <si>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</si>
  <si>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</si>
  <si>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</si>
  <si>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</si>
  <si>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</si>
  <si>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</si>
  <si>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</si>
  <si>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</si>
  <si>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</si>
  <si>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</si>
  <si>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</si>
  <si>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</si>
  <si>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</si>
  <si>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</si>
  <si>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</si>
  <si>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</si>
  <si>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</si>
  <si>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</si>
  <si>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</si>
  <si>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</si>
  <si>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</si>
  <si>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</si>
  <si>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</si>
  <si>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</si>
  <si>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</si>
  <si>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</si>
  <si>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</si>
  <si>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</si>
  <si>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</si>
  <si>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</si>
  <si>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</si>
  <si>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</si>
  <si>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</si>
  <si>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</si>
  <si>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</si>
  <si>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</si>
  <si>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</si>
  <si>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</si>
  <si>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</si>
  <si>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</si>
  <si>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</si>
  <si>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</si>
  <si>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</si>
  <si>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</si>
  <si>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</si>
  <si>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</si>
  <si>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</si>
  <si>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</si>
  <si>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</si>
  <si>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</si>
  <si>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</si>
  <si>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</si>
  <si>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</si>
  <si>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</si>
  <si>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</si>
  <si>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</si>
  <si>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</si>
  <si>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</si>
  <si>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</si>
  <si>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</si>
  <si>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</si>
  <si>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</si>
  <si>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</si>
  <si>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</si>
  <si>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</si>
  <si>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</si>
  <si>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</si>
  <si>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</si>
  <si>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</si>
  <si>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</si>
  <si>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</si>
  <si>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</si>
  <si>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</si>
  <si>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</si>
  <si>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</si>
  <si>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</si>
  <si>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</si>
  <si>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</si>
  <si>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</si>
  <si>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</si>
  <si>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</si>
  <si>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</si>
  <si>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</si>
  <si>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</si>
  <si>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</si>
  <si>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</si>
  <si>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</si>
  <si>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</si>
  <si>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</si>
  <si>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</si>
  <si>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</si>
  <si>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</si>
  <si>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</si>
  <si>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</si>
  <si>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</si>
  <si>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</si>
  <si>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</si>
  <si>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</si>
  <si>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</si>
  <si>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</si>
  <si>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</si>
  <si>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</si>
  <si>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</si>
  <si>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</si>
  <si>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</si>
  <si>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</si>
  <si>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</si>
  <si>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</si>
  <si>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</si>
  <si>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</si>
  <si>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</si>
  <si>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</si>
  <si>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</si>
  <si>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</si>
  <si>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</si>
  <si>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</si>
  <si>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</si>
  <si>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</si>
  <si>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</si>
  <si>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</si>
  <si>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</si>
  <si>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</si>
  <si>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</si>
  <si>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</si>
  <si>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</si>
  <si>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</si>
  <si>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</si>
  <si>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</si>
  <si>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</si>
  <si>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</si>
  <si>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</si>
  <si>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</si>
  <si>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</si>
  <si>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</si>
  <si>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</si>
  <si>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</si>
  <si>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</si>
  <si>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</si>
  <si>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</si>
  <si>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</si>
  <si>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</si>
  <si>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</si>
  <si>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</si>
  <si>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</si>
  <si>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</si>
  <si>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</si>
  <si>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</si>
  <si>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</si>
  <si>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</si>
  <si>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</si>
  <si>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</si>
  <si>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</si>
  <si>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</si>
  <si>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</si>
  <si>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</si>
  <si>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</si>
  <si>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</si>
  <si>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</si>
  <si>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</si>
  <si>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</si>
  <si>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</si>
  <si>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</si>
  <si>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</si>
  <si>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</si>
  <si>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</si>
  <si>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</si>
  <si>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</si>
  <si>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</si>
  <si>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</si>
  <si>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</si>
  <si>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</si>
  <si>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</si>
  <si>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</si>
  <si>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</si>
  <si>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</si>
  <si>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</si>
  <si>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</si>
  <si>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</si>
  <si>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</si>
  <si>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</si>
  <si>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</si>
  <si>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</si>
  <si>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</si>
  <si>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</si>
  <si>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</si>
  <si>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</si>
  <si>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</si>
  <si>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</si>
  <si>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</si>
  <si>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</si>
  <si>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</si>
  <si>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</si>
  <si>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</si>
  <si>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</si>
  <si>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</si>
  <si>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</si>
  <si>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</si>
  <si>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</si>
  <si>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</si>
  <si>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</si>
  <si>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</si>
  <si>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</si>
  <si>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</si>
  <si>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</si>
  <si>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</si>
  <si>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</si>
  <si>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</si>
  <si>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</si>
  <si>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</si>
  <si>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</si>
  <si>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</si>
  <si>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</si>
  <si>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</si>
  <si>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</si>
  <si>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</si>
  <si>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</si>
  <si>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</si>
  <si>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</si>
  <si>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</si>
  <si>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</si>
  <si>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</si>
  <si>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</si>
  <si>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</si>
  <si>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</si>
  <si>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</si>
  <si>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</si>
  <si>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</si>
  <si>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</si>
  <si>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</si>
  <si>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</si>
  <si>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</si>
  <si>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</si>
  <si>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</si>
  <si>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</si>
  <si>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</si>
  <si>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</si>
  <si>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</si>
  <si>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</si>
  <si>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</si>
  <si>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</si>
  <si>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</si>
  <si>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</si>
  <si>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</si>
  <si>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</si>
  <si>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</si>
  <si>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</si>
  <si>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</si>
  <si>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</si>
  <si>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</si>
  <si>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</si>
  <si>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</si>
  <si>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</si>
  <si>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</si>
  <si>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</si>
  <si>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</si>
  <si>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</si>
  <si>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</si>
  <si>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</si>
  <si>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</si>
  <si>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</si>
  <si>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</si>
  <si>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</si>
  <si>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</si>
  <si>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</si>
  <si>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</si>
  <si>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</si>
  <si>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</si>
  <si>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</si>
  <si>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</si>
  <si>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</si>
  <si>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</si>
  <si>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</si>
  <si>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</si>
  <si>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</si>
  <si>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</si>
  <si>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</si>
  <si>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</si>
  <si>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</si>
  <si>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</si>
  <si>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</si>
  <si>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</si>
  <si>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</si>
  <si>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</si>
  <si>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</si>
  <si>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</si>
  <si>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</si>
  <si>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</si>
  <si>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</si>
  <si>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</si>
  <si>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</si>
  <si>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</si>
  <si>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</si>
  <si>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</si>
  <si>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</si>
  <si>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</si>
  <si>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</si>
  <si>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</si>
  <si>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</si>
  <si>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</si>
  <si>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</si>
  <si>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</si>
  <si>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</si>
  <si>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</si>
  <si>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</si>
  <si>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</si>
  <si>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</si>
  <si>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</si>
  <si>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</si>
  <si>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</si>
  <si>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</si>
  <si>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</si>
  <si>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</si>
  <si>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</si>
  <si>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</si>
  <si>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</si>
  <si>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</si>
  <si>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</si>
  <si>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</si>
  <si>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</si>
  <si>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</si>
  <si>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</si>
  <si>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</si>
  <si>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</si>
  <si>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</si>
  <si>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</si>
  <si>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</si>
  <si>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</si>
  <si>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</si>
  <si>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</si>
  <si>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</si>
  <si>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</si>
  <si>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</si>
  <si>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</si>
  <si>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</si>
  <si>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</si>
  <si>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</si>
  <si>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</si>
  <si>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</si>
  <si>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</si>
  <si>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</si>
  <si>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</si>
  <si>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</si>
  <si>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</si>
  <si>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</si>
  <si>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</si>
  <si>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</si>
  <si>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</si>
  <si>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</si>
  <si>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</si>
  <si>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</si>
  <si>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</si>
  <si>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</si>
  <si>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</si>
  <si>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</si>
  <si>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</si>
  <si>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</si>
  <si>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</si>
  <si>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</si>
  <si>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</si>
  <si>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</si>
  <si>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</si>
  <si>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</si>
  <si>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</si>
  <si>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</si>
  <si>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</si>
  <si>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</si>
  <si>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</si>
  <si>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</si>
  <si>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</si>
  <si>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</si>
  <si>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</si>
  <si>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</si>
  <si>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</si>
  <si>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</si>
  <si>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</si>
  <si>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</si>
  <si>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</si>
  <si>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</si>
  <si>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</si>
  <si>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</si>
  <si>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</si>
  <si>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</si>
  <si>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</si>
  <si>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</si>
  <si>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</si>
  <si>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</si>
  <si>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</si>
  <si>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</si>
  <si>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</si>
  <si>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</si>
  <si>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</si>
  <si>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</si>
  <si>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</si>
  <si>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</si>
  <si>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</si>
  <si>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</si>
  <si>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</si>
  <si>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</si>
  <si>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</si>
  <si>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</si>
  <si>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</si>
  <si>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</si>
  <si>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</si>
  <si>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</si>
  <si>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</si>
  <si>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</si>
  <si>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</si>
  <si>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</si>
  <si>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</si>
  <si>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</si>
  <si>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</si>
  <si>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</si>
  <si>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</si>
  <si>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</si>
  <si>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</si>
  <si>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</si>
  <si>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</si>
  <si>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</si>
  <si>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</si>
  <si>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</si>
  <si>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</si>
  <si>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</si>
  <si>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</si>
  <si>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</si>
  <si>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</si>
  <si>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</si>
  <si>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</si>
  <si>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</si>
  <si>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</si>
  <si>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</si>
  <si>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</si>
  <si>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</si>
  <si>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</si>
  <si>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</si>
  <si>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</si>
  <si>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</si>
  <si>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</si>
  <si>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</si>
  <si>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</si>
  <si>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</si>
  <si>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</si>
  <si>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</si>
  <si>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</si>
  <si>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</si>
  <si>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</si>
  <si>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</si>
  <si>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</si>
  <si>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</si>
  <si>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</si>
  <si>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</si>
  <si>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</si>
  <si>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</si>
  <si>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</si>
  <si>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</si>
  <si>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</si>
  <si>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</si>
  <si>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</si>
  <si>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</si>
  <si>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</si>
  <si>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</si>
  <si>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</si>
  <si>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</si>
  <si>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</si>
  <si>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</si>
  <si>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</si>
  <si>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</si>
  <si>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</si>
  <si>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</si>
  <si>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</si>
  <si>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</si>
  <si>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</si>
  <si>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</si>
  <si>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</si>
  <si>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</si>
  <si>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</si>
  <si>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</si>
  <si>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</si>
  <si>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</si>
  <si>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</si>
  <si>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</si>
  <si>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</si>
  <si>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</si>
  <si>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</si>
  <si>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</si>
  <si>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</si>
  <si>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</si>
  <si>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</si>
  <si>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</si>
  <si>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</si>
  <si>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</si>
  <si>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</si>
  <si>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</si>
  <si>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</si>
  <si>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</si>
  <si>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</si>
  <si>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</si>
  <si>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</si>
  <si>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</si>
  <si>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</si>
  <si>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</si>
  <si>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</si>
  <si>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</si>
  <si>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</si>
  <si>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</si>
  <si>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</si>
  <si>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</si>
  <si>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</si>
  <si>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</si>
  <si>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</si>
  <si>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</si>
  <si>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</si>
  <si>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</si>
  <si>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</si>
  <si>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</si>
  <si>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</si>
  <si>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</si>
  <si>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</si>
  <si>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</si>
  <si>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</si>
  <si>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</si>
  <si>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</si>
  <si>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</si>
  <si>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</si>
  <si>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</si>
  <si>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</si>
  <si>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</si>
  <si>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</si>
  <si>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</si>
  <si>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</si>
  <si>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</si>
  <si>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</si>
  <si>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</si>
  <si>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</si>
  <si>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</si>
  <si>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</si>
  <si>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</si>
  <si>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</si>
  <si>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</si>
  <si>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</si>
  <si>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</si>
  <si>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</si>
  <si>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</si>
  <si>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</si>
  <si>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</si>
  <si>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</si>
  <si>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</si>
  <si>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</si>
  <si>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</si>
  <si>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</si>
  <si>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</si>
  <si>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</si>
  <si>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</si>
  <si>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</si>
  <si>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</si>
  <si>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</si>
  <si>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</si>
  <si>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</si>
  <si>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</si>
  <si>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</si>
  <si>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</si>
  <si>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</si>
  <si>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</si>
  <si>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</si>
  <si>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</si>
  <si>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</si>
  <si>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</si>
  <si>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</si>
  <si>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</si>
  <si>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</si>
  <si>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</si>
  <si>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</si>
  <si>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</si>
  <si>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</si>
  <si>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</si>
  <si>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</si>
  <si>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</si>
  <si>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</si>
  <si>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</si>
  <si>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</si>
  <si>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</si>
  <si>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</si>
  <si>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</si>
  <si>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</si>
  <si>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</si>
  <si>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</si>
  <si>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</si>
  <si>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</si>
  <si>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</si>
  <si>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</si>
  <si>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</si>
  <si>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</si>
  <si>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</si>
  <si>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</si>
  <si>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</si>
  <si>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</si>
  <si>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</si>
  <si>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</si>
  <si>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</si>
  <si>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</si>
  <si>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</si>
  <si>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</si>
  <si>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</si>
  <si>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</si>
  <si>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</si>
  <si>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</si>
  <si>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</si>
  <si>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</si>
  <si>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</si>
  <si>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</si>
  <si>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</si>
  <si>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</si>
  <si>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</si>
  <si>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</si>
  <si>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</si>
  <si>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</si>
  <si>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</si>
  <si>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</si>
  <si>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</si>
  <si>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</si>
  <si>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</si>
  <si>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</si>
  <si>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</si>
  <si>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</si>
  <si>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</si>
  <si>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</si>
  <si>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</si>
  <si>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</si>
  <si>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</si>
  <si>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</si>
  <si>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</si>
  <si>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</si>
  <si>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</si>
  <si>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</si>
  <si>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</si>
  <si>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</si>
  <si>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</si>
  <si>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</si>
  <si>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</si>
  <si>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</si>
  <si>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</si>
  <si>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</si>
  <si>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</si>
  <si>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</si>
  <si>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</si>
  <si>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</si>
  <si>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</si>
  <si>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</si>
  <si>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</si>
  <si>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</si>
  <si>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</si>
  <si>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</si>
  <si>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</si>
  <si>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</si>
  <si>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</si>
  <si>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</si>
  <si>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</si>
  <si>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</si>
  <si>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</si>
  <si>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</si>
  <si>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</si>
  <si>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</si>
  <si>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</si>
  <si>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</si>
  <si>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</si>
  <si>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</si>
  <si>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</si>
  <si>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</si>
  <si>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</si>
  <si>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</si>
  <si>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</si>
  <si>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</si>
  <si>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</si>
  <si>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</si>
  <si>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</si>
  <si>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</si>
  <si>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</si>
  <si>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</si>
  <si>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</si>
  <si>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</si>
  <si>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</si>
  <si>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</si>
  <si>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</si>
  <si>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</si>
  <si>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</si>
  <si>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</si>
  <si>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</si>
  <si>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</si>
  <si>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</si>
  <si>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</si>
  <si>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</si>
  <si>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</si>
  <si>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</si>
  <si>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</si>
  <si>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</si>
  <si>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</si>
  <si>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</si>
  <si>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</si>
  <si>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</si>
  <si>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</si>
  <si>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</si>
  <si>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</si>
  <si>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</si>
  <si>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</si>
  <si>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</si>
  <si>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</si>
  <si>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</si>
  <si>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</si>
  <si>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</si>
  <si>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</si>
  <si>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</si>
  <si>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</si>
  <si>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</si>
  <si>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</si>
  <si>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</si>
  <si>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</si>
  <si>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</si>
  <si>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</si>
  <si>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</si>
  <si>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</si>
  <si>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</si>
  <si>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</si>
  <si>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</si>
  <si>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</si>
  <si>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</si>
  <si>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</si>
  <si>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</si>
  <si>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</si>
  <si>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</si>
  <si>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</si>
  <si>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</si>
  <si>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</si>
  <si>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</si>
  <si>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</si>
  <si>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</si>
  <si>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</si>
  <si>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</si>
  <si>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</si>
  <si>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</si>
  <si>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</si>
  <si>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</si>
  <si>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</si>
  <si>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</si>
  <si>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</si>
  <si>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</si>
  <si>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</si>
  <si>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</si>
  <si>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</si>
  <si>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</si>
  <si>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</si>
  <si>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</si>
  <si>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</si>
  <si>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</si>
  <si>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</si>
  <si>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</si>
  <si>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</si>
  <si>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</si>
  <si>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</si>
  <si>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</si>
  <si>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</si>
  <si>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</si>
  <si>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</si>
  <si>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</si>
  <si>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</si>
  <si>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</si>
  <si>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</si>
  <si>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</si>
  <si>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</si>
  <si>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</si>
  <si>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</si>
  <si>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</si>
  <si>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</si>
  <si>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</si>
  <si>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</si>
  <si>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</si>
  <si>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</si>
  <si>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</si>
  <si>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</si>
  <si>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</si>
  <si>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</si>
  <si>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</si>
  <si>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</si>
  <si>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</si>
  <si>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</si>
  <si>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</si>
  <si>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</si>
  <si>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</si>
  <si>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</si>
  <si>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</si>
  <si>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</si>
  <si>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</si>
  <si>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</si>
  <si>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</si>
  <si>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</si>
  <si>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</si>
  <si>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</si>
  <si>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</si>
  <si>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</si>
  <si>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</si>
  <si>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</si>
  <si>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</si>
  <si>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</si>
  <si>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</si>
  <si>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</si>
  <si>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</si>
  <si>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</si>
  <si>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</si>
  <si>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</si>
  <si>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</si>
  <si>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</si>
  <si>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</si>
  <si>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</si>
  <si>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</si>
  <si>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</si>
  <si>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</si>
  <si>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</si>
  <si>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</si>
  <si>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</si>
  <si>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</si>
  <si>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</si>
  <si>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</si>
  <si>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</si>
  <si>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</si>
  <si>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</si>
  <si>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</si>
  <si>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</si>
  <si>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</si>
  <si>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</si>
  <si>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</si>
  <si>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</si>
  <si>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</si>
  <si>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</si>
  <si>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</si>
  <si>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</si>
  <si>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</si>
  <si>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</si>
  <si>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</si>
  <si>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</si>
  <si>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</si>
  <si>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</si>
  <si>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</si>
  <si>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</si>
  <si>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</si>
  <si>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</si>
  <si>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</si>
  <si>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</si>
  <si>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</si>
  <si>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</si>
  <si>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</si>
  <si>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</si>
  <si>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</si>
  <si>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</si>
  <si>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</si>
  <si>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</si>
  <si>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</si>
  <si>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</si>
  <si>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</si>
  <si>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</si>
  <si>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</si>
  <si>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</si>
  <si>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</si>
  <si>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</si>
  <si>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</si>
  <si>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</si>
  <si>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</si>
  <si>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</si>
  <si>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</si>
  <si>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</si>
  <si>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</si>
  <si>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</si>
  <si>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</si>
  <si>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</si>
  <si>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</si>
  <si>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</si>
  <si>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</si>
  <si>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</si>
  <si>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</si>
  <si>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</si>
  <si>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</si>
  <si>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</si>
  <si>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</si>
  <si>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</si>
  <si>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</si>
  <si>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</si>
  <si>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</si>
  <si>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</si>
  <si>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</si>
  <si>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</si>
  <si>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</si>
  <si>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</si>
  <si>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</si>
  <si>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</si>
  <si>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</si>
  <si>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</si>
  <si>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</si>
  <si>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</si>
  <si>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</si>
  <si>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</si>
  <si>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</si>
  <si>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</si>
  <si>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</si>
  <si>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</si>
  <si>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</si>
  <si>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</si>
  <si>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</si>
  <si>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</si>
  <si>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</si>
  <si>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</si>
  <si>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</si>
  <si>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</si>
  <si>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</si>
  <si>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</si>
  <si>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</si>
  <si>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</si>
  <si>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</si>
  <si>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</si>
  <si>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</si>
  <si>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</si>
  <si>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</si>
  <si>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</si>
  <si>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</si>
  <si>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</si>
  <si>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</si>
  <si>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</si>
  <si>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</si>
  <si>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</si>
  <si>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</si>
  <si>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</si>
  <si>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</si>
  <si>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</si>
  <si>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</si>
  <si>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</si>
  <si>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</si>
  <si>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</si>
  <si>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</si>
  <si>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</si>
  <si>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</si>
  <si>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</si>
  <si>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</si>
  <si>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</si>
  <si>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</si>
  <si>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</si>
  <si>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</si>
  <si>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</si>
  <si>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</si>
  <si>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</si>
  <si>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</si>
  <si>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</si>
  <si>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</si>
  <si>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</si>
  <si>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</si>
  <si>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</si>
  <si>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</si>
  <si>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</si>
  <si>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</si>
  <si>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</si>
  <si>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</si>
  <si>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</si>
  <si>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</si>
  <si>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</si>
  <si>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</si>
  <si>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</si>
  <si>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</si>
  <si>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</si>
  <si>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</si>
  <si>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</si>
  <si>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</si>
  <si>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</si>
  <si>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</si>
  <si>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</si>
  <si>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</si>
  <si>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</si>
  <si>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</si>
  <si>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</si>
  <si>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</si>
  <si>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</si>
  <si>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</si>
  <si>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</si>
  <si>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</si>
  <si>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</si>
  <si>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</si>
  <si>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</si>
  <si>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</si>
  <si>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</si>
  <si>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</si>
  <si>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</si>
  <si>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</si>
  <si>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</si>
  <si>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</si>
  <si>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</si>
  <si>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</si>
  <si>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</si>
  <si>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</si>
  <si>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</si>
  <si>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</si>
  <si>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</si>
  <si>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</si>
  <si>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</si>
  <si>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</si>
  <si>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</si>
  <si>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</si>
  <si>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</si>
  <si>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</si>
  <si>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</si>
  <si>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</si>
  <si>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</si>
  <si>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</si>
  <si>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</si>
  <si>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</si>
  <si>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</si>
  <si>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</si>
  <si>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</si>
  <si>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</si>
  <si>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</si>
  <si>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</si>
  <si>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</si>
  <si>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</si>
  <si>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</si>
  <si>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</si>
  <si>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</si>
  <si>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</si>
  <si>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</si>
  <si>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</si>
  <si>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</si>
  <si>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</si>
  <si>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</si>
  <si>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</si>
  <si>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</si>
  <si>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</si>
  <si>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</si>
  <si>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</si>
  <si>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</si>
  <si>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</si>
  <si>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</si>
  <si>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</si>
  <si>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</si>
  <si>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</si>
  <si>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</si>
  <si>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</si>
  <si>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</si>
  <si>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</si>
  <si>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</si>
  <si>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</si>
  <si>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</si>
  <si>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</si>
  <si>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</si>
  <si>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</si>
  <si>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</si>
  <si>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</si>
  <si>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</si>
  <si>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</si>
  <si>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</si>
  <si>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</si>
  <si>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</si>
  <si>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</si>
  <si>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</si>
  <si>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</si>
  <si>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</si>
  <si>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</si>
  <si>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</si>
  <si>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</si>
  <si>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</si>
  <si>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</si>
  <si>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</si>
  <si>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</si>
  <si>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</si>
  <si>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</si>
  <si>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</si>
  <si>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</si>
  <si>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</si>
  <si>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</si>
  <si>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</si>
  <si>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</si>
  <si>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</si>
  <si>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</si>
  <si>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</si>
  <si>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</si>
  <si>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</si>
  <si>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</si>
  <si>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</si>
  <si>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</si>
  <si>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</si>
  <si>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</si>
  <si>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</si>
  <si>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</si>
  <si>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</si>
  <si>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</si>
  <si>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</si>
  <si>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</si>
  <si>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</si>
  <si>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</si>
  <si>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</si>
  <si>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</si>
  <si>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</si>
  <si>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</si>
  <si>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</si>
  <si>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</si>
  <si>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</si>
  <si>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</si>
  <si>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</si>
  <si>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</si>
  <si>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</si>
  <si>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</si>
  <si>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</si>
  <si>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</si>
  <si>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</si>
  <si>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</si>
  <si>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</si>
  <si>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</si>
  <si>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</si>
  <si>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</si>
  <si>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</si>
  <si>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</si>
  <si>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</si>
  <si>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</si>
  <si>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</si>
  <si>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</si>
  <si>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</si>
  <si>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</si>
  <si>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</si>
  <si>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</si>
  <si>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</si>
  <si>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</si>
  <si>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</si>
  <si>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</si>
  <si>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</si>
  <si>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</si>
  <si>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</si>
  <si>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</si>
  <si>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</si>
  <si>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</si>
  <si>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</si>
  <si>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</si>
  <si>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</si>
  <si>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</si>
  <si>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</si>
  <si>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</si>
  <si>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</si>
  <si>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</si>
  <si>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</si>
  <si>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</si>
  <si>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</si>
  <si>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</si>
  <si>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</si>
  <si>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</si>
  <si>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</si>
  <si>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</si>
  <si>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</si>
  <si>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</si>
  <si>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</si>
  <si>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</si>
  <si>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</si>
  <si>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</si>
  <si>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</si>
  <si>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</si>
  <si>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</si>
  <si>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</si>
  <si>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</si>
  <si>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</si>
  <si>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</si>
  <si>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</si>
  <si>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</si>
  <si>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</si>
  <si>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</si>
  <si>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</si>
  <si>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</si>
  <si>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</si>
  <si>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</si>
  <si>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</si>
  <si>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</si>
  <si>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</si>
  <si>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</si>
  <si>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</si>
  <si>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</si>
  <si>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</si>
  <si>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</si>
  <si>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</si>
  <si>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</si>
  <si>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</si>
  <si>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</si>
  <si>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</si>
  <si>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</si>
  <si>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</si>
  <si>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</si>
  <si>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</si>
  <si>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</si>
  <si>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</si>
  <si>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</si>
  <si>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</si>
  <si>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</si>
  <si>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</si>
  <si>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</si>
  <si>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</si>
  <si>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</si>
  <si>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</si>
  <si>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</si>
  <si>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</si>
  <si>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</si>
  <si>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</si>
  <si>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</si>
  <si>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</si>
  <si>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</si>
  <si>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</si>
  <si>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</si>
  <si>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</si>
  <si>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</si>
  <si>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</si>
  <si>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</si>
  <si>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</si>
  <si>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</si>
  <si>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</si>
  <si>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</si>
  <si>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</si>
  <si>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</si>
  <si>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</si>
  <si>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</si>
  <si>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</si>
  <si>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</si>
  <si>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</si>
  <si>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</si>
  <si>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</si>
  <si>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</si>
  <si>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</si>
  <si>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</si>
  <si>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</si>
  <si>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</si>
  <si>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</si>
  <si>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</si>
  <si>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</si>
  <si>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</si>
  <si>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</si>
  <si>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</si>
  <si>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</si>
  <si>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</si>
  <si>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</si>
  <si>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</si>
  <si>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</si>
  <si>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</si>
  <si>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</si>
  <si>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</si>
  <si>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</si>
  <si>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</si>
  <si>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</si>
  <si>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</si>
  <si>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</si>
  <si>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</si>
  <si>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</si>
  <si>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</si>
  <si>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</si>
  <si>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</si>
  <si>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</si>
  <si>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</si>
  <si>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</si>
  <si>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</si>
  <si>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</si>
  <si>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</si>
  <si>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</si>
  <si>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</si>
  <si>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</si>
  <si>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</si>
  <si>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</si>
  <si>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</si>
  <si>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</si>
  <si>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</si>
  <si>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</si>
  <si>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</si>
  <si>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</si>
  <si>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</si>
  <si>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</si>
  <si>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</si>
  <si>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</si>
  <si>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</si>
  <si>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</si>
  <si>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</si>
  <si>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</si>
  <si>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</si>
  <si>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</si>
  <si>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</si>
  <si>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</si>
  <si>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</si>
  <si>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</si>
  <si>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</si>
  <si>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</si>
  <si>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</si>
  <si>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</si>
  <si>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</si>
  <si>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</si>
  <si>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</si>
  <si>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</si>
  <si>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</si>
  <si>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</si>
  <si>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</si>
  <si>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</si>
  <si>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</si>
  <si>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</si>
  <si>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</si>
  <si>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</si>
  <si>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</si>
  <si>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</si>
  <si>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</si>
  <si>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</si>
  <si>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</si>
  <si>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</si>
  <si>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</si>
  <si>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</si>
  <si>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</si>
  <si>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</si>
  <si>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</si>
  <si>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</si>
  <si>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</si>
  <si>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</si>
  <si>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</si>
  <si>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</si>
  <si>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</si>
  <si>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</si>
  <si>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</si>
  <si>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</si>
  <si>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</si>
  <si>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</si>
  <si>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</si>
  <si>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</si>
  <si>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</si>
  <si>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</si>
  <si>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</si>
  <si>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</si>
  <si>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</si>
  <si>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</si>
  <si>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</si>
  <si>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</si>
  <si>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</si>
  <si>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</si>
  <si>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</si>
  <si>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</si>
  <si>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</si>
  <si>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</si>
  <si>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</si>
  <si>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</si>
  <si>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</si>
  <si>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</si>
  <si>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</si>
  <si>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</si>
  <si>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</si>
  <si>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</si>
  <si>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</si>
  <si>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</si>
  <si>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</si>
  <si>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</si>
  <si>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</si>
  <si>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</si>
  <si>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</si>
  <si>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</si>
  <si>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</si>
  <si>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</si>
  <si>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</si>
  <si>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</si>
  <si>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</si>
  <si>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</si>
  <si>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</si>
  <si>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</si>
  <si>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</si>
  <si>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</si>
  <si>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</si>
  <si>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</si>
  <si>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</si>
  <si>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</si>
  <si>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</si>
  <si>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</si>
  <si>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</si>
  <si>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</si>
  <si>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</si>
  <si>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</si>
  <si>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</si>
  <si>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</si>
  <si>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</si>
  <si>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</si>
  <si>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</si>
  <si>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</si>
  <si>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</si>
  <si>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</si>
  <si>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</si>
  <si>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</si>
  <si>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</si>
  <si>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</si>
  <si>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</si>
  <si>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</si>
  <si>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</si>
  <si>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</si>
  <si>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</si>
  <si>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</si>
  <si>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</si>
  <si>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</si>
  <si>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</si>
  <si>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</si>
  <si>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</si>
  <si>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</si>
  <si>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</si>
  <si>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</si>
  <si>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</si>
  <si>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</si>
  <si>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</si>
  <si>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</si>
  <si>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</si>
  <si>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</si>
  <si>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</si>
  <si>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</si>
  <si>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</si>
  <si>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</si>
  <si>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</si>
  <si>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</si>
  <si>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</si>
  <si>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</si>
  <si>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</si>
  <si>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</si>
  <si>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</si>
  <si>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</si>
  <si>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</si>
  <si>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</si>
  <si>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</si>
  <si>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</si>
  <si>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</si>
  <si>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</si>
  <si>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</si>
  <si>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</si>
  <si>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</si>
  <si>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</si>
  <si>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</si>
  <si>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</si>
  <si>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</si>
  <si>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</si>
  <si>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</si>
  <si>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</si>
  <si>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</si>
  <si>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</si>
  <si>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</si>
  <si>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</si>
  <si>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</si>
  <si>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</si>
  <si>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</si>
  <si>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</si>
  <si>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</si>
  <si>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</si>
  <si>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</si>
  <si>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</si>
  <si>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</si>
  <si>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</si>
  <si>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</si>
  <si>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</si>
  <si>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</si>
  <si>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</si>
  <si>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</si>
  <si>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</si>
  <si>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</si>
  <si>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</si>
  <si>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</si>
  <si>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</si>
  <si>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</si>
  <si>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</si>
  <si>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</si>
  <si>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</si>
  <si>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</si>
  <si>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</si>
  <si>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</si>
  <si>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</si>
  <si>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</si>
  <si>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</si>
  <si>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</si>
  <si>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</si>
  <si>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</si>
  <si>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</si>
  <si>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</si>
  <si>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</si>
  <si>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</si>
  <si>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</si>
  <si>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</si>
  <si>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</si>
  <si>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</si>
  <si>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</si>
  <si>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</si>
  <si>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</si>
  <si>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</si>
  <si>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</si>
  <si>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</si>
  <si>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</si>
  <si>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</si>
  <si>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</si>
  <si>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</si>
  <si>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</si>
  <si>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</si>
  <si>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</si>
  <si>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</si>
  <si>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</si>
  <si>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</si>
  <si>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</si>
  <si>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</si>
  <si>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</si>
  <si>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</si>
  <si>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</si>
  <si>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</si>
  <si>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</si>
  <si>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</si>
  <si>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</si>
  <si>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</si>
  <si>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</si>
  <si>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</si>
  <si>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</si>
  <si>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</si>
  <si>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</si>
  <si>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</si>
  <si>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</si>
  <si>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</si>
  <si>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</si>
  <si>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</si>
  <si>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</si>
  <si>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</si>
  <si>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</si>
  <si>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</si>
  <si>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</si>
  <si>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</si>
  <si>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</si>
  <si>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</si>
  <si>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</si>
  <si>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</si>
  <si>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</si>
  <si>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</si>
  <si>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</si>
  <si>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</si>
  <si>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</si>
  <si>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</si>
  <si>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</si>
  <si>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</si>
  <si>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</si>
  <si>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</si>
  <si>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</si>
  <si>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</si>
  <si>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</si>
  <si>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</si>
  <si>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</si>
  <si>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</si>
  <si>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</si>
  <si>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</si>
  <si>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</si>
  <si>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</si>
  <si>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</si>
  <si>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</si>
  <si>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</si>
  <si>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</si>
  <si>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</si>
  <si>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</si>
  <si>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</si>
  <si>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</si>
  <si>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</si>
  <si>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</si>
  <si>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</si>
  <si>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</si>
  <si>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</si>
  <si>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</si>
  <si>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</si>
  <si>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</si>
  <si>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</si>
  <si>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</si>
  <si>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</si>
  <si>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</si>
  <si>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</si>
  <si>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</si>
  <si>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</si>
  <si>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</si>
  <si>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</si>
  <si>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</si>
  <si>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</si>
  <si>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</si>
  <si>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</si>
  <si>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</si>
  <si>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</si>
  <si>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</si>
  <si>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</si>
  <si>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</si>
  <si>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</si>
  <si>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</si>
  <si>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</si>
  <si>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</si>
  <si>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</si>
  <si>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</si>
  <si>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</si>
  <si>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</si>
  <si>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</si>
  <si>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</si>
  <si>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</si>
  <si>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</si>
  <si>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</si>
  <si>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</si>
  <si>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</si>
  <si>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</si>
  <si>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</si>
  <si>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</si>
  <si>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</si>
  <si>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</si>
  <si>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</si>
  <si>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</si>
  <si>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</si>
  <si>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</si>
  <si>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</si>
  <si>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</si>
  <si>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</si>
  <si>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</si>
  <si>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</si>
  <si>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</si>
  <si>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</si>
  <si>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</si>
  <si>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</si>
  <si>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</si>
  <si>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</si>
  <si>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</si>
  <si>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</si>
  <si>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</si>
  <si>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</si>
  <si>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</si>
  <si>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</si>
  <si>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</si>
  <si>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</si>
  <si>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</si>
  <si>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</si>
  <si>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</si>
  <si>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</si>
  <si>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</si>
  <si>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</si>
  <si>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</si>
  <si>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</si>
  <si>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</si>
  <si>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</si>
  <si>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</si>
  <si>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</si>
  <si>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</si>
  <si>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</si>
  <si>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</si>
  <si>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</si>
  <si>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</si>
  <si>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</si>
  <si>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</si>
  <si>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</si>
  <si>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</si>
  <si>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</si>
  <si>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</si>
  <si>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</si>
  <si>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</si>
  <si>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</si>
  <si>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</si>
  <si>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</si>
  <si>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</si>
  <si>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</si>
  <si>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</si>
  <si>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</si>
  <si>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</si>
  <si>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</si>
  <si>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</si>
  <si>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</si>
  <si>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</si>
  <si>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</si>
  <si>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</si>
  <si>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</si>
  <si>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</si>
  <si>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</si>
  <si>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</si>
  <si>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</si>
  <si>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</si>
  <si>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</si>
  <si>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</si>
  <si>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</si>
  <si>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</si>
  <si>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</si>
  <si>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</si>
  <si>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</si>
  <si>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</si>
  <si>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</si>
  <si>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</si>
  <si>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</si>
  <si>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</si>
  <si>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</si>
  <si>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</si>
  <si>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</si>
  <si>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</si>
  <si>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</si>
  <si>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</si>
  <si>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</si>
  <si>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</si>
  <si>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</si>
  <si>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</si>
  <si>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</si>
  <si>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</si>
  <si>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</si>
  <si>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</si>
  <si>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</si>
  <si>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</si>
  <si>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</si>
  <si>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</si>
  <si>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</si>
  <si>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</si>
  <si>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</si>
  <si>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</si>
  <si>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</si>
  <si>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</si>
  <si>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</si>
  <si>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</si>
  <si>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</si>
  <si>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</si>
  <si>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</si>
  <si>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</si>
  <si>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</si>
  <si>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</si>
  <si>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</si>
  <si>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</si>
  <si>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</si>
  <si>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</si>
  <si>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</si>
  <si>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</si>
  <si>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</si>
  <si>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</si>
  <si>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</si>
  <si>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</si>
  <si>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</si>
  <si>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</si>
  <si>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</si>
  <si>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</si>
  <si>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</si>
  <si>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</si>
  <si>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</si>
  <si>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</si>
  <si>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</si>
  <si>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</si>
  <si>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</si>
  <si>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</si>
  <si>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</si>
  <si>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</si>
  <si>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</si>
  <si>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</si>
  <si>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</si>
  <si>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</si>
  <si>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</si>
  <si>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</si>
  <si>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</si>
  <si>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</si>
  <si>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</si>
  <si>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</si>
  <si>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</si>
  <si>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</si>
  <si>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</si>
  <si>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</si>
  <si>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</si>
  <si>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</si>
  <si>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</si>
  <si>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</si>
  <si>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</si>
  <si>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</si>
  <si>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</si>
  <si>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</si>
  <si>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</si>
  <si>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</si>
  <si>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</si>
  <si>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</si>
  <si>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</si>
  <si>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</si>
  <si>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</si>
  <si>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</si>
  <si>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</si>
  <si>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</si>
  <si>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</si>
  <si>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</si>
  <si>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</si>
  <si>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</si>
  <si>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</si>
  <si>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</si>
  <si>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</si>
  <si>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</si>
  <si>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</si>
  <si>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</si>
  <si>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</si>
  <si>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</si>
  <si>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</si>
  <si>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</si>
  <si>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</si>
  <si>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</si>
  <si>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</si>
  <si>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</si>
  <si>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</si>
  <si>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</si>
  <si>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</si>
  <si>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</si>
  <si>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</si>
  <si>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</si>
  <si>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</si>
  <si>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</si>
  <si>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</si>
  <si>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</si>
  <si>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</si>
  <si>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</si>
  <si>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</si>
  <si>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</si>
  <si>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</si>
  <si>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</si>
  <si>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</si>
  <si>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</si>
  <si>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</si>
  <si>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</si>
  <si>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</si>
  <si>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</si>
  <si>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</si>
  <si>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</si>
  <si>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</si>
  <si>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</si>
  <si>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</si>
  <si>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</si>
  <si>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</si>
  <si>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</si>
  <si>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</si>
  <si>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</si>
  <si>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</si>
  <si>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</si>
  <si>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</si>
  <si>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</si>
  <si>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</si>
  <si>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</si>
  <si>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</si>
  <si>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</si>
  <si>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</si>
  <si>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</si>
  <si>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</si>
  <si>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</si>
  <si>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</si>
  <si>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</si>
  <si>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</si>
  <si>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</si>
  <si>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</si>
  <si>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</si>
  <si>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</si>
  <si>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</si>
  <si>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</si>
  <si>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</si>
  <si>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</si>
  <si>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</si>
  <si>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</si>
  <si>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</si>
  <si>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</si>
  <si>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</si>
  <si>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</si>
  <si>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</si>
  <si>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</si>
  <si>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</si>
  <si>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</si>
  <si>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</si>
  <si>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</si>
  <si>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</si>
  <si>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</si>
  <si>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</si>
  <si>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</si>
  <si>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</si>
  <si>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</si>
  <si>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</si>
  <si>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</si>
  <si>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</si>
  <si>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</si>
  <si>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</si>
  <si>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</si>
  <si>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</si>
  <si>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</si>
  <si>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</si>
  <si>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</si>
  <si>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</si>
  <si>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</si>
  <si>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</si>
  <si>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</si>
  <si>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</si>
  <si>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</si>
  <si>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</si>
  <si>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</si>
  <si>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</si>
  <si>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</si>
  <si>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</si>
  <si>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</si>
  <si>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</si>
  <si>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</si>
  <si>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</si>
  <si>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</si>
  <si>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</si>
  <si>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</si>
  <si>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</si>
  <si>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</si>
  <si>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</si>
  <si>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</si>
  <si>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</si>
  <si>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</si>
  <si>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</si>
  <si>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</si>
  <si>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</si>
  <si>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</si>
  <si>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</si>
  <si>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</si>
  <si>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</si>
  <si>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</si>
  <si>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</si>
  <si>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</si>
  <si>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</si>
  <si>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</si>
  <si>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</si>
  <si>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</si>
  <si>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</si>
  <si>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</si>
  <si>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</si>
  <si>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</si>
  <si>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</si>
  <si>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</si>
  <si>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</si>
  <si>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</si>
  <si>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</si>
  <si>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</si>
  <si>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</si>
  <si>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</si>
  <si>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</si>
  <si>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</si>
  <si>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</si>
  <si>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</si>
  <si>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</si>
  <si>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</si>
  <si>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</si>
  <si>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</si>
  <si>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</si>
  <si>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</si>
  <si>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</si>
  <si>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</si>
  <si>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</si>
  <si>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</si>
  <si>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</si>
  <si>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</si>
  <si>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</si>
  <si>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</si>
  <si>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</si>
  <si>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</si>
  <si>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</si>
  <si>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</si>
  <si>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</si>
  <si>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</si>
  <si>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</si>
  <si>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</si>
  <si>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</si>
  <si>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</si>
  <si>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</si>
  <si>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</si>
  <si>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</si>
  <si>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</si>
  <si>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</si>
  <si>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</si>
  <si>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</si>
  <si>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</si>
  <si>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</si>
  <si>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</si>
  <si>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</si>
  <si>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</si>
  <si>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</si>
  <si>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</si>
  <si>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</si>
  <si>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</si>
  <si>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</si>
  <si>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</si>
  <si>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</si>
  <si>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</si>
  <si>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</si>
  <si>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</si>
  <si>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</si>
  <si>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</si>
  <si>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</si>
  <si>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</si>
  <si>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</si>
  <si>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</si>
  <si>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</si>
  <si>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</si>
  <si>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</si>
  <si>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</si>
  <si>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</si>
  <si>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</si>
  <si>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</si>
  <si>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</si>
  <si>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</si>
  <si>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</si>
  <si>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</si>
  <si>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</si>
  <si>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</si>
  <si>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</si>
  <si>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</si>
  <si>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</si>
  <si>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</si>
  <si>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</si>
  <si>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</si>
  <si>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</si>
  <si>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</si>
  <si>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</si>
  <si>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</si>
  <si>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</si>
  <si>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</si>
  <si>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</si>
  <si>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</si>
  <si>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</si>
  <si>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</si>
  <si>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</si>
  <si>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</si>
  <si>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</si>
  <si>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</si>
  <si>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</si>
  <si>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</si>
  <si>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</si>
  <si>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</si>
  <si>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</si>
  <si>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</si>
  <si>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</si>
  <si>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</si>
  <si>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</si>
  <si>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</si>
  <si>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</si>
  <si>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</si>
  <si>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</si>
  <si>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</si>
  <si>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</si>
  <si>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</si>
  <si>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</si>
  <si>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</si>
  <si>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</si>
  <si>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</si>
  <si>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</si>
  <si>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</si>
  <si>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</si>
  <si>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</si>
  <si>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</si>
  <si>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</si>
  <si>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</si>
  <si>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</si>
  <si>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</si>
  <si>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</si>
  <si>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</si>
  <si>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</si>
  <si>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</si>
  <si>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</si>
  <si>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</si>
  <si>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</si>
  <si>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</si>
  <si>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</si>
  <si>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</si>
  <si>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</si>
  <si>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</si>
  <si>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</si>
  <si>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</si>
  <si>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</si>
  <si>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</si>
  <si>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</si>
  <si>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</si>
  <si>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</si>
  <si>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</si>
  <si>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</si>
  <si>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</si>
  <si>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</si>
  <si>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</si>
  <si>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</si>
  <si>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</si>
  <si>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</si>
  <si>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</si>
  <si>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</si>
  <si>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</si>
  <si>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</si>
  <si>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</si>
  <si>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</si>
  <si>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</si>
  <si>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</si>
  <si>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</si>
  <si>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</si>
  <si>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</si>
  <si>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</si>
  <si>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</si>
  <si>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</si>
  <si>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</si>
  <si>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</si>
  <si>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</si>
  <si>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</si>
  <si>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</si>
  <si>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</si>
  <si>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</si>
  <si>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</si>
  <si>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</si>
  <si>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</si>
  <si>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</si>
  <si>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</si>
  <si>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</si>
  <si>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</si>
  <si>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</si>
  <si>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</si>
  <si>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</si>
  <si>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</si>
  <si>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</si>
  <si>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</si>
  <si>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</si>
  <si>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</si>
  <si>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</si>
  <si>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</si>
  <si>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</si>
  <si>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</si>
  <si>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</si>
  <si>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</si>
  <si>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</si>
  <si>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</si>
  <si>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</si>
  <si>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</si>
  <si>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</si>
  <si>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</si>
  <si>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</si>
  <si>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</si>
  <si>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</si>
  <si>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</si>
  <si>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</si>
  <si>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</si>
  <si>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</si>
  <si>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</si>
  <si>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</si>
  <si>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</si>
  <si>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</si>
  <si>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</si>
  <si>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</si>
  <si>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</si>
  <si>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</si>
  <si>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</si>
  <si>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</si>
  <si>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</si>
  <si>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</si>
  <si>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</si>
  <si>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</si>
  <si>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</si>
  <si>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</si>
  <si>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</si>
  <si>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</si>
  <si>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</si>
  <si>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</si>
  <si>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</si>
  <si>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</si>
  <si>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</si>
  <si>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</si>
  <si>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</si>
  <si>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</si>
  <si>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</si>
  <si>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</si>
  <si>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</si>
  <si>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</si>
  <si>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</si>
  <si>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</si>
  <si>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</si>
  <si>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</si>
  <si>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</si>
  <si>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</si>
  <si>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</si>
  <si>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</si>
  <si>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</si>
  <si>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</si>
  <si>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</si>
  <si>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</si>
  <si>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</si>
  <si>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</si>
  <si>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</si>
  <si>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</si>
  <si>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</si>
  <si>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</si>
  <si>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</si>
  <si>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</si>
  <si>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</si>
  <si>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</si>
  <si>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</si>
  <si>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</si>
  <si>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</si>
  <si>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</si>
  <si>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</si>
  <si>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</si>
  <si>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</si>
  <si>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</si>
  <si>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</si>
  <si>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</si>
  <si>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</si>
  <si>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</si>
  <si>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</si>
  <si>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</si>
  <si>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</si>
  <si>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</si>
  <si>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</si>
  <si>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</si>
  <si>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</si>
  <si>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</si>
  <si>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</si>
  <si>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</si>
  <si>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</si>
  <si>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</si>
  <si>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</si>
  <si>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</si>
  <si>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</si>
  <si>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</si>
  <si>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</si>
  <si>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</si>
  <si>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</si>
  <si>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</si>
  <si>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</si>
  <si>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</si>
  <si>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</si>
  <si>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</si>
  <si>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</si>
  <si>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</si>
  <si>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</si>
  <si>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</si>
  <si>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</si>
  <si>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</si>
  <si>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</si>
  <si>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</si>
  <si>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</si>
  <si>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</si>
  <si>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</si>
  <si>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</si>
  <si>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</si>
  <si>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</si>
  <si>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</si>
  <si>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</si>
  <si>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</si>
  <si>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</si>
  <si>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</si>
  <si>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</si>
  <si>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</si>
  <si>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</si>
  <si>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</si>
  <si>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</si>
  <si>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</si>
  <si>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</si>
  <si>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</si>
  <si>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</si>
  <si>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</si>
  <si>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</si>
  <si>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</si>
  <si>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</si>
  <si>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</si>
  <si>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</si>
  <si>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</si>
  <si>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</si>
  <si>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</si>
  <si>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</si>
  <si>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</si>
  <si>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</si>
  <si>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</si>
  <si>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</si>
  <si>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</si>
  <si>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</si>
  <si>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</si>
  <si>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</si>
  <si>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</si>
  <si>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</si>
  <si>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</si>
  <si>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</si>
  <si>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</si>
  <si>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</si>
  <si>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</si>
  <si>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</si>
  <si>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</si>
  <si>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</si>
  <si>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</si>
  <si>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</si>
  <si>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</si>
  <si>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</si>
  <si>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</si>
  <si>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</si>
  <si>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</si>
  <si>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</si>
  <si>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</si>
  <si>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</si>
  <si>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</si>
  <si>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</si>
  <si>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</si>
  <si>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</si>
  <si>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</si>
  <si>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</si>
  <si>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</si>
  <si>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</si>
  <si>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</si>
  <si>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</si>
  <si>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</si>
  <si>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</si>
  <si>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</si>
  <si>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</si>
  <si>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</si>
  <si>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</si>
  <si>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</si>
  <si>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</si>
  <si>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</si>
  <si>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</si>
  <si>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</si>
  <si>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</si>
  <si>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</si>
  <si>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</si>
  <si>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</si>
  <si>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</si>
  <si>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</si>
  <si>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</si>
  <si>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</si>
  <si>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</si>
  <si>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</si>
  <si>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</si>
  <si>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</si>
  <si>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</si>
  <si>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</si>
  <si>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</si>
  <si>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</si>
  <si>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</si>
  <si>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</si>
  <si>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</si>
  <si>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</si>
  <si>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</si>
  <si>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</si>
  <si>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</si>
  <si>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</si>
  <si>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</si>
  <si>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</si>
  <si>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</si>
  <si>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</si>
  <si>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</si>
  <si>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</si>
  <si>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</si>
  <si>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</si>
  <si>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</si>
  <si>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</si>
  <si>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</si>
  <si>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</si>
  <si>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</si>
  <si>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</si>
  <si>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</si>
  <si>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</si>
  <si>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</si>
  <si>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</si>
  <si>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</si>
  <si>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</si>
  <si>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</si>
  <si>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</si>
  <si>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</si>
  <si>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</si>
  <si>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</si>
  <si>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</si>
  <si>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</si>
  <si>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</si>
  <si>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</si>
  <si>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</si>
  <si>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</si>
  <si>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</si>
  <si>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</si>
  <si>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</si>
  <si>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</si>
  <si>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</si>
  <si>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</si>
  <si>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</si>
  <si>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</si>
  <si>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</si>
  <si>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</si>
  <si>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</si>
  <si>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</si>
  <si>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</si>
  <si>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</si>
  <si>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</si>
  <si>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</si>
  <si>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</si>
  <si>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</si>
  <si>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</si>
  <si>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</si>
  <si>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</si>
  <si>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</si>
  <si>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</si>
  <si>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</si>
  <si>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</si>
  <si>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</si>
  <si>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</si>
  <si>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</si>
  <si>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</si>
  <si>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</si>
  <si>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</si>
  <si>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</si>
  <si>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</si>
  <si>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</si>
  <si>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</si>
  <si>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</si>
  <si>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</si>
  <si>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</si>
  <si>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</si>
  <si>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</si>
  <si>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</si>
  <si>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</si>
  <si>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</si>
  <si>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</si>
  <si>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</si>
  <si>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</si>
  <si>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</si>
  <si>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</si>
  <si>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</si>
  <si>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</si>
  <si>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</si>
  <si>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</si>
  <si>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</si>
  <si>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</si>
  <si>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</si>
  <si>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</si>
  <si>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</si>
  <si>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</si>
  <si>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</si>
  <si>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</si>
  <si>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</si>
  <si>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</si>
  <si>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</si>
  <si>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</si>
  <si>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</si>
  <si>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</si>
  <si>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</si>
  <si>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</si>
  <si>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</si>
  <si>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</si>
  <si>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</si>
  <si>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</si>
  <si>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</si>
  <si>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</si>
  <si>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</si>
  <si>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</si>
  <si>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</si>
  <si>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</si>
  <si>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</si>
  <si>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</si>
  <si>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</si>
  <si>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</si>
  <si>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</si>
  <si>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</si>
  <si>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</si>
  <si>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</si>
  <si>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</si>
  <si>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</si>
  <si>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</si>
  <si>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</si>
  <si>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</si>
  <si>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</si>
  <si>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</si>
  <si>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</si>
  <si>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</si>
  <si>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</si>
  <si>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</si>
  <si>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</si>
  <si>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</si>
  <si>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</si>
  <si>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</si>
  <si>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</si>
  <si>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</si>
  <si>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</si>
  <si>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</si>
  <si>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</si>
  <si>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</si>
  <si>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</si>
  <si>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</si>
  <si>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</si>
  <si>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</si>
  <si>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</si>
  <si>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</si>
  <si>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</si>
  <si>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</si>
  <si>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</si>
  <si>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</si>
  <si>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</si>
  <si>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</si>
  <si>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</si>
  <si>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</si>
  <si>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</si>
  <si>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</si>
  <si>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</si>
  <si>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</si>
  <si>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</si>
  <si>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</si>
  <si>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</si>
  <si>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</si>
  <si>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</si>
  <si>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</si>
  <si>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</si>
  <si>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</si>
  <si>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</si>
  <si>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</si>
  <si>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</si>
  <si>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</si>
  <si>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</si>
  <si>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</si>
  <si>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</si>
  <si>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</si>
  <si>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</si>
  <si>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</si>
  <si>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</si>
  <si>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</si>
  <si>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</si>
  <si>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</si>
  <si>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</si>
  <si>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</si>
  <si>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</si>
  <si>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</si>
  <si>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</si>
  <si>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</si>
  <si>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</si>
  <si>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</si>
  <si>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</si>
  <si>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</si>
  <si>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</si>
  <si>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</si>
  <si>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</si>
  <si>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</si>
  <si>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</si>
  <si>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</si>
  <si>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</si>
  <si>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</si>
  <si>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</si>
  <si>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</si>
  <si>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</si>
  <si>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</si>
  <si>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</si>
  <si>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</si>
  <si>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</si>
  <si>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</si>
  <si>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</si>
  <si>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</si>
  <si>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</si>
  <si>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</si>
  <si>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</si>
  <si>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</si>
  <si>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</si>
  <si>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</si>
  <si>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</si>
  <si>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</si>
  <si>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</si>
  <si>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</si>
  <si>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</si>
  <si>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</si>
  <si>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</si>
  <si>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</si>
  <si>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</si>
  <si>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</si>
  <si>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</si>
  <si>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</si>
  <si>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</si>
  <si>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</si>
  <si>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</si>
  <si>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</si>
  <si>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</si>
  <si>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</si>
  <si>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</si>
  <si>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</si>
  <si>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</si>
  <si>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</si>
  <si>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</si>
  <si>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</si>
  <si>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</si>
  <si>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</si>
  <si>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</si>
  <si>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</si>
  <si>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</si>
  <si>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</si>
  <si>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</si>
  <si>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</si>
  <si>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</si>
  <si>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</si>
  <si>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</si>
  <si>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</si>
  <si>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</si>
  <si>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</si>
  <si>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</si>
  <si>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</si>
  <si>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</si>
  <si>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</si>
  <si>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</si>
  <si>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</si>
  <si>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</si>
  <si>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</si>
  <si>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</si>
  <si>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</si>
  <si>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</si>
  <si>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</si>
  <si>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</si>
  <si>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</si>
  <si>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</si>
  <si>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</si>
  <si>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</si>
  <si>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</si>
  <si>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</si>
  <si>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</si>
  <si>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</si>
  <si>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</si>
  <si>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</si>
  <si>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</si>
  <si>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</si>
  <si>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</si>
  <si>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</si>
  <si>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</si>
  <si>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</si>
  <si>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</si>
  <si>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</si>
  <si>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</si>
  <si>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</si>
  <si>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</si>
  <si>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</si>
  <si>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</si>
  <si>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</si>
  <si>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</si>
  <si>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</si>
  <si>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</si>
  <si>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</si>
  <si>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</si>
  <si>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</si>
  <si>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</si>
  <si>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</si>
  <si>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</si>
  <si>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</si>
  <si>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</si>
  <si>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</si>
  <si>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</si>
  <si>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</si>
  <si>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</si>
  <si>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</si>
  <si>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</si>
  <si>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</si>
  <si>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</si>
  <si>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</si>
  <si>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</si>
  <si>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</si>
  <si>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</si>
  <si>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</si>
  <si>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</si>
  <si>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</si>
  <si>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</si>
  <si>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</si>
  <si>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</si>
  <si>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</si>
  <si>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</si>
  <si>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</si>
  <si>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</si>
  <si>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</si>
  <si>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</si>
  <si>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</si>
  <si>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</si>
  <si>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</si>
  <si>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</si>
  <si>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</si>
  <si>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</si>
  <si>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</si>
  <si>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</si>
  <si>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</si>
  <si>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</si>
  <si>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</si>
  <si>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</si>
  <si>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</si>
  <si>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</si>
  <si>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</si>
  <si>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</si>
  <si>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</si>
  <si>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</si>
  <si>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</si>
  <si>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</si>
  <si>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</si>
  <si>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</si>
  <si>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</si>
  <si>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</si>
  <si>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</si>
  <si>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</si>
  <si>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</si>
  <si>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</si>
  <si>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</si>
  <si>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</si>
  <si>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</si>
  <si>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</si>
  <si>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</si>
  <si>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</si>
  <si>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</si>
  <si>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</si>
  <si>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</si>
  <si>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</si>
  <si>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</si>
  <si>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</si>
  <si>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</si>
  <si>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</si>
  <si>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</si>
  <si>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</si>
  <si>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</si>
  <si>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</si>
  <si>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</si>
  <si>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</si>
  <si>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</si>
  <si>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</si>
  <si>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</si>
  <si>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</si>
  <si>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</si>
  <si>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</si>
  <si>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</si>
  <si>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</si>
  <si>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</si>
  <si>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</si>
  <si>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</si>
  <si>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</si>
  <si>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</si>
  <si>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</si>
  <si>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</si>
  <si>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</si>
  <si>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</si>
  <si>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</si>
  <si>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</si>
  <si>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</si>
  <si>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</si>
  <si>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</si>
  <si>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</si>
  <si>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</si>
  <si>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</si>
  <si>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</si>
  <si>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</si>
  <si>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</si>
  <si>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</si>
  <si>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</si>
  <si>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</si>
  <si>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</si>
  <si>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</si>
  <si>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</si>
  <si>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</si>
  <si>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</si>
  <si>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</si>
  <si>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</si>
  <si>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</si>
  <si>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</si>
  <si>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</si>
  <si>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</si>
  <si>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</si>
  <si>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</si>
  <si>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</si>
  <si>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</si>
  <si>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</si>
  <si>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</si>
  <si>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</si>
  <si>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</si>
  <si>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</si>
  <si>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</si>
  <si>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</si>
  <si>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</si>
  <si>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</si>
  <si>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</si>
  <si>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</si>
  <si>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</si>
  <si>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</si>
  <si>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</si>
  <si>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</si>
  <si>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</si>
  <si>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</si>
  <si>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</si>
  <si>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</si>
  <si>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</si>
  <si>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</si>
  <si>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</si>
  <si>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</si>
  <si>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</si>
  <si>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</si>
  <si>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</si>
  <si>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</si>
  <si>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</si>
  <si>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</si>
  <si>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</si>
  <si>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</si>
  <si>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</si>
  <si>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</si>
  <si>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</si>
  <si>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</si>
  <si>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</si>
  <si>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</si>
  <si>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</si>
  <si>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</si>
  <si>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</si>
  <si>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</si>
  <si>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</si>
  <si>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</si>
  <si>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</si>
  <si>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</si>
  <si>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</si>
  <si>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</si>
  <si>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</si>
  <si>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</si>
  <si>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</si>
  <si>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</si>
  <si>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</si>
  <si>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</si>
  <si>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</si>
  <si>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</si>
  <si>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</si>
  <si>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</si>
  <si>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</si>
  <si>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</si>
  <si>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</si>
  <si>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</si>
  <si>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</si>
  <si>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</si>
  <si>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</si>
  <si>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</si>
  <si>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</si>
  <si>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</si>
  <si>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</si>
  <si>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</si>
  <si>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</si>
  <si>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</si>
  <si>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</si>
  <si>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</si>
  <si>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</si>
  <si>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</si>
  <si>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</si>
  <si>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</si>
  <si>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</si>
  <si>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</si>
  <si>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</si>
  <si>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</si>
  <si>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</si>
  <si>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</si>
  <si>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</si>
  <si>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</si>
  <si>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</si>
  <si>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</si>
  <si>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</si>
  <si>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</si>
  <si>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</si>
  <si>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</si>
  <si>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</si>
  <si>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</si>
  <si>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</si>
  <si>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</si>
  <si>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</si>
  <si>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</si>
  <si>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</si>
  <si>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</si>
  <si>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</si>
  <si>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</si>
  <si>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</si>
  <si>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</si>
  <si>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</si>
  <si>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</si>
  <si>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</si>
  <si>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</si>
  <si>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</si>
  <si>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</si>
  <si>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</si>
  <si>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</si>
  <si>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</si>
  <si>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</si>
  <si>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</si>
  <si>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</si>
  <si>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</si>
  <si>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</si>
  <si>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</si>
  <si>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</si>
  <si>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</si>
  <si>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</si>
  <si>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</si>
  <si>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</si>
  <si>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</si>
  <si>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</si>
  <si>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</si>
  <si>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</si>
  <si>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</si>
  <si>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</si>
  <si>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</si>
  <si>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</si>
  <si>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</si>
  <si>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</si>
  <si>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</si>
  <si>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</si>
  <si>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</si>
  <si>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</si>
  <si>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</si>
  <si>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</si>
  <si>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</si>
  <si>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</si>
  <si>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</si>
  <si>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</si>
  <si>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</si>
  <si>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</si>
  <si>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</si>
  <si>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</si>
  <si>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</si>
  <si>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</si>
  <si>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</si>
  <si>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</si>
  <si>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</si>
  <si>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</si>
  <si>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</si>
  <si>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</si>
  <si>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</si>
  <si>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</si>
  <si>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</si>
  <si>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</si>
  <si>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</si>
  <si>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</si>
  <si>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</si>
  <si>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</si>
  <si>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</si>
  <si>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</si>
  <si>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</si>
  <si>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</si>
  <si>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</si>
  <si>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</si>
  <si>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</si>
  <si>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</si>
  <si>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</si>
  <si>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</si>
  <si>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</si>
  <si>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</si>
  <si>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</si>
  <si>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</si>
  <si>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</si>
  <si>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</si>
  <si>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</si>
  <si>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</si>
  <si>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</si>
  <si>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</si>
  <si>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</si>
  <si>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</si>
  <si>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</si>
  <si>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</si>
  <si>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</si>
  <si>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</si>
  <si>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</si>
  <si>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</si>
  <si>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</si>
  <si>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</si>
  <si>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</si>
  <si>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</si>
  <si>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</si>
  <si>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</si>
  <si>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</si>
  <si>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</si>
  <si>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</si>
  <si>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</si>
  <si>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</si>
  <si>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</si>
  <si>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</si>
  <si>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</si>
  <si>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</si>
  <si>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</si>
  <si>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</si>
  <si>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</si>
  <si>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</si>
  <si>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</si>
  <si>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</si>
  <si>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</si>
  <si>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</si>
  <si>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</si>
  <si>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</si>
  <si>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</si>
  <si>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</si>
  <si>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</si>
  <si>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</si>
  <si>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</si>
  <si>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</si>
  <si>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</si>
  <si>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</si>
  <si>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</si>
  <si>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</si>
  <si>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</si>
  <si>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</si>
  <si>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</si>
  <si>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</si>
  <si>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</si>
  <si>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</si>
  <si>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</si>
  <si>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</si>
  <si>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</si>
  <si>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</si>
  <si>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</si>
  <si>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</si>
  <si>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</si>
  <si>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</si>
  <si>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</si>
  <si>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</si>
  <si>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</si>
  <si>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</si>
  <si>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</si>
  <si>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</si>
  <si>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</si>
  <si>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</si>
  <si>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</si>
  <si>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</si>
  <si>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</si>
  <si>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</si>
  <si>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</si>
  <si>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</si>
  <si>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</si>
  <si>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</si>
  <si>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</si>
  <si>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</si>
  <si>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</si>
  <si>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</si>
  <si>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</si>
  <si>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</si>
  <si>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</si>
  <si>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</si>
  <si>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</si>
  <si>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</si>
  <si>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</si>
  <si>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</si>
  <si>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</si>
  <si>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</si>
  <si>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</si>
  <si>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</si>
  <si>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</si>
  <si>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</si>
  <si>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</si>
  <si>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</si>
  <si>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</si>
  <si>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</si>
  <si>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</si>
  <si>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</si>
  <si>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</si>
  <si>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</si>
  <si>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</si>
  <si>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</si>
  <si>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</si>
  <si>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</si>
  <si>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</si>
  <si>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</si>
  <si>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</si>
  <si>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</si>
  <si>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</si>
  <si>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</si>
  <si>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</si>
  <si>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</si>
  <si>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</si>
  <si>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</si>
  <si>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</si>
  <si>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</si>
  <si>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</si>
  <si>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</si>
  <si>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</si>
  <si>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</si>
  <si>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</si>
  <si>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</si>
  <si>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</si>
  <si>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</si>
  <si>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</si>
  <si>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</si>
  <si>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</si>
  <si>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</si>
  <si>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</si>
  <si>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</si>
  <si>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</si>
  <si>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</si>
  <si>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</si>
  <si>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</si>
  <si>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</si>
  <si>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</si>
  <si>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</si>
  <si>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</si>
  <si>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</si>
  <si>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</si>
  <si>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</si>
  <si>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</si>
  <si>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</si>
  <si>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</si>
  <si>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</si>
  <si>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</si>
  <si>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</si>
  <si>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</si>
  <si>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</si>
  <si>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</si>
  <si>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</si>
  <si>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</si>
  <si>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</si>
  <si>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</si>
  <si>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</si>
  <si>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</si>
  <si>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</si>
  <si>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</si>
  <si>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</si>
  <si>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</si>
  <si>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</si>
  <si>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</si>
  <si>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</si>
  <si>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</si>
  <si>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</si>
  <si>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</si>
  <si>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</si>
  <si>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</si>
  <si>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</si>
  <si>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</si>
  <si>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</si>
  <si>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</si>
  <si>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</si>
  <si>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</si>
  <si>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</si>
  <si>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</si>
  <si>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</si>
  <si>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</si>
  <si>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</si>
  <si>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</si>
  <si>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</si>
  <si>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</si>
  <si>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</si>
  <si>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</si>
  <si>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</si>
  <si>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</si>
  <si>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</si>
  <si>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</si>
  <si>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</si>
  <si>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</si>
  <si>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</si>
  <si>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</si>
  <si>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</si>
  <si>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</si>
  <si>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</si>
  <si>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</si>
  <si>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</si>
  <si>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</si>
  <si>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</si>
  <si>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</si>
  <si>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</si>
  <si>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</si>
  <si>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</si>
  <si>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</si>
  <si>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</si>
  <si>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</si>
  <si>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</si>
  <si>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</si>
  <si>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</si>
  <si>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</si>
  <si>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</si>
  <si>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</si>
  <si>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</si>
  <si>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</si>
  <si>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</si>
  <si>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</si>
  <si>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</si>
  <si>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</si>
  <si>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</si>
  <si>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</si>
  <si>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</si>
  <si>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</si>
  <si>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</si>
  <si>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</si>
  <si>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</si>
  <si>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</si>
  <si>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</si>
  <si>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</si>
  <si>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</si>
  <si>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</si>
  <si>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</si>
  <si>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</si>
  <si>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</si>
  <si>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</si>
  <si>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</si>
  <si>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</si>
  <si>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</si>
  <si>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</si>
  <si>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</si>
  <si>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</si>
  <si>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</si>
  <si>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</si>
  <si>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</si>
  <si>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</si>
  <si>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</si>
  <si>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</si>
  <si>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</si>
  <si>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</si>
  <si>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</si>
  <si>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</si>
  <si>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</si>
  <si>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</si>
  <si>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</si>
  <si>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</si>
  <si>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</si>
  <si>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</si>
  <si>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</si>
  <si>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</si>
  <si>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</si>
  <si>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</si>
  <si>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</si>
  <si>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</si>
  <si>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</si>
  <si>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</si>
  <si>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</si>
  <si>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</si>
  <si>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</si>
  <si>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</si>
  <si>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</si>
  <si>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</si>
  <si>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</si>
  <si>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</si>
  <si>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</si>
  <si>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</si>
  <si>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</si>
  <si>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</si>
  <si>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</si>
  <si>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</si>
  <si>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</si>
  <si>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</si>
  <si>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</si>
  <si>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</si>
  <si>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</si>
  <si>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</si>
  <si>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</si>
  <si>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</si>
  <si>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</si>
  <si>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</si>
  <si>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</si>
  <si>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</si>
  <si>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</si>
  <si>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</si>
  <si>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</si>
  <si>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</si>
  <si>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</si>
  <si>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</si>
  <si>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</si>
  <si>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</si>
  <si>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</si>
  <si>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</si>
  <si>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</si>
  <si>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</si>
  <si>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</si>
  <si>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</si>
  <si>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</si>
  <si>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</si>
  <si>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</si>
  <si>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</si>
  <si>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</si>
  <si>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</si>
  <si>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</si>
  <si>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</si>
  <si>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</si>
  <si>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</si>
  <si>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</si>
  <si>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</si>
  <si>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</si>
  <si>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</si>
  <si>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</si>
  <si>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</si>
  <si>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</si>
  <si>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</si>
  <si>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</si>
  <si>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</si>
  <si>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</si>
  <si>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</si>
  <si>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</si>
  <si>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</si>
  <si>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</si>
  <si>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</si>
  <si>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</si>
  <si>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</si>
  <si>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</si>
  <si>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</si>
  <si>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</si>
  <si>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</si>
  <si>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</si>
  <si>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</si>
  <si>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</si>
  <si>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</si>
  <si>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</si>
  <si>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</si>
  <si>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</si>
  <si>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</si>
  <si>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</si>
  <si>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</si>
  <si>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</si>
  <si>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</si>
  <si>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</si>
  <si>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</si>
  <si>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</si>
  <si>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</si>
  <si>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</si>
  <si>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</si>
  <si>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</si>
  <si>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</si>
  <si>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</si>
  <si>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</si>
  <si>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</si>
  <si>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</si>
  <si>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</si>
  <si>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</si>
  <si>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</si>
  <si>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</si>
  <si>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</si>
  <si>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</si>
  <si>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</si>
  <si>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</si>
  <si>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</si>
  <si>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</si>
  <si>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</si>
  <si>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</si>
  <si>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</si>
  <si>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</si>
  <si>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</si>
  <si>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</si>
  <si>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</si>
  <si>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</si>
  <si>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</si>
  <si>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</si>
  <si>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</si>
  <si>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</si>
  <si>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</si>
  <si>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</si>
  <si>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</si>
  <si>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</si>
  <si>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</si>
  <si>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</si>
  <si>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</si>
  <si>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</si>
  <si>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</si>
  <si>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</si>
  <si>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</si>
  <si>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</si>
  <si>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</si>
  <si>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</si>
  <si>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</si>
  <si>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</si>
  <si>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</si>
  <si>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</si>
  <si>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</si>
  <si>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</si>
  <si>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</si>
  <si>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</si>
  <si>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</si>
  <si>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</si>
  <si>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</si>
  <si>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</si>
  <si>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</si>
  <si>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</si>
  <si>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</si>
  <si>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</si>
  <si>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</si>
  <si>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</si>
  <si>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</si>
  <si>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</si>
  <si>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</si>
  <si>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</si>
  <si>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</si>
  <si>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</si>
  <si>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</si>
  <si>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</si>
  <si>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</si>
  <si>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</si>
  <si>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</si>
  <si>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</si>
  <si>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</si>
  <si>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</si>
  <si>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</si>
  <si>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</si>
  <si>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</si>
  <si>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</si>
  <si>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</si>
  <si>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</si>
  <si>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</si>
  <si>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</si>
  <si>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</si>
  <si>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</si>
  <si>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</si>
  <si>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</si>
  <si>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</si>
  <si>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</si>
  <si>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</si>
  <si>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</si>
  <si>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</si>
  <si>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</si>
  <si>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</si>
  <si>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</si>
  <si>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</si>
  <si>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</si>
  <si>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</si>
  <si>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</si>
  <si>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</si>
  <si>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</si>
  <si>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</si>
  <si>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</si>
  <si>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</si>
  <si>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</si>
  <si>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</si>
  <si>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</si>
  <si>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</si>
  <si>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</si>
  <si>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</si>
  <si>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</si>
  <si>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</si>
  <si>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</si>
  <si>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</si>
  <si>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</si>
  <si>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</si>
  <si>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</si>
  <si>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</si>
  <si>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</si>
  <si>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</si>
  <si>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</si>
  <si>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</si>
  <si>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</si>
  <si>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</si>
  <si>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</si>
  <si>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</si>
  <si>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</si>
  <si>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</si>
  <si>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</si>
  <si>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</si>
  <si>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</si>
  <si>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</si>
  <si>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</si>
  <si>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</si>
  <si>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</si>
  <si>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</si>
  <si>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</si>
  <si>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</si>
  <si>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</si>
  <si>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</si>
  <si>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</si>
  <si>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</si>
  <si>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</si>
  <si>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</si>
  <si>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</si>
  <si>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</si>
  <si>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</si>
  <si>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</si>
  <si>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</si>
  <si>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</si>
  <si>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</si>
  <si>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</si>
  <si>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</si>
  <si>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</si>
  <si>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</si>
  <si>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</si>
  <si>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</si>
  <si>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</si>
  <si>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</si>
  <si>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</si>
  <si>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</si>
  <si>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</si>
  <si>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</si>
  <si>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</si>
  <si>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</si>
  <si>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</si>
  <si>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</si>
  <si>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</si>
  <si>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</si>
  <si>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</si>
  <si>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</si>
  <si>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</si>
  <si>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</si>
  <si>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</si>
  <si>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</si>
  <si>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</si>
  <si>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</si>
  <si>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</si>
  <si>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</si>
  <si>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</si>
  <si>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</si>
  <si>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</si>
  <si>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</si>
  <si>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</si>
  <si>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</si>
  <si>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</si>
  <si>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</si>
  <si>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</si>
  <si>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</si>
  <si>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</si>
  <si>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</si>
  <si>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</si>
  <si>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</si>
  <si>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</si>
  <si>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</si>
  <si>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</si>
  <si>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</si>
  <si>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</si>
  <si>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</si>
  <si>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</si>
  <si>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</si>
  <si>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</si>
  <si>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</si>
  <si>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</si>
  <si>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</si>
  <si>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</si>
  <si>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</si>
  <si>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</si>
  <si>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</si>
  <si>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</si>
  <si>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</si>
  <si>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</si>
  <si>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</si>
  <si>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</si>
  <si>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</si>
  <si>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</si>
  <si>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</si>
  <si>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</si>
  <si>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</si>
  <si>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</si>
  <si>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</si>
  <si>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</si>
  <si>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</si>
  <si>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</si>
  <si>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</si>
  <si>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</si>
  <si>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</si>
  <si>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</si>
  <si>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</si>
  <si>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</si>
  <si>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</si>
  <si>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</si>
  <si>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</si>
  <si>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</si>
  <si>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</si>
  <si>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</si>
  <si>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</si>
  <si>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</si>
  <si>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</si>
  <si>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</si>
  <si>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</si>
  <si>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</si>
  <si>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</si>
  <si>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</si>
  <si>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</si>
  <si>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</si>
  <si>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</si>
  <si>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</si>
  <si>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</si>
  <si>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</si>
  <si>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</si>
  <si>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</si>
  <si>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</si>
  <si>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</si>
  <si>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</si>
  <si>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</si>
  <si>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</si>
  <si>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</si>
  <si>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</si>
  <si>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</si>
  <si>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</si>
  <si>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</si>
  <si>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</si>
  <si>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</si>
  <si>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</si>
  <si>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</si>
  <si>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</si>
  <si>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</si>
  <si>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</si>
  <si>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</si>
  <si>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</si>
  <si>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</si>
  <si>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</si>
  <si>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</si>
  <si>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</si>
  <si>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</si>
  <si>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</si>
  <si>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</si>
  <si>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</si>
  <si>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</si>
  <si>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</si>
  <si>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</si>
  <si>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</si>
  <si>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</si>
  <si>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</si>
  <si>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</si>
  <si>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</si>
  <si>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</si>
  <si>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</si>
  <si>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</si>
  <si>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</si>
  <si>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</si>
  <si>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</si>
  <si>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</si>
  <si>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</si>
  <si>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</si>
  <si>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</si>
  <si>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</si>
  <si>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</si>
  <si>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</si>
  <si>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</si>
  <si>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</si>
  <si>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</si>
  <si>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</si>
  <si>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</si>
  <si>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</si>
  <si>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</si>
  <si>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</si>
  <si>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</si>
  <si>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</si>
  <si>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</si>
  <si>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</si>
  <si>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</si>
  <si>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</si>
  <si>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</si>
  <si>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</si>
  <si>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</si>
  <si>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</si>
  <si>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</si>
  <si>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</si>
  <si>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</si>
  <si>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</si>
  <si>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</si>
  <si>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</si>
  <si>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</si>
  <si>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</si>
  <si>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</si>
  <si>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</si>
  <si>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</si>
  <si>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</si>
  <si>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</si>
  <si>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</si>
  <si>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</si>
  <si>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</si>
  <si>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</si>
  <si>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</si>
  <si>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</si>
  <si>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</si>
  <si>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</si>
  <si>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</si>
  <si>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</si>
  <si>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</si>
  <si>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</si>
  <si>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</si>
  <si>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</si>
  <si>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</si>
  <si>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</si>
  <si>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</si>
  <si>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</si>
  <si>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</si>
  <si>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</si>
  <si>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</si>
  <si>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</si>
  <si>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</si>
  <si>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</si>
  <si>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</si>
  <si>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</si>
  <si>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</si>
  <si>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</si>
  <si>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</si>
  <si>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</si>
  <si>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</si>
  <si>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</si>
  <si>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</si>
  <si>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</si>
  <si>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</si>
  <si>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</si>
  <si>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</si>
  <si>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</si>
  <si>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</si>
  <si>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</si>
  <si>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</si>
  <si>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</si>
  <si>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</si>
  <si>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</si>
  <si>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</si>
  <si>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</si>
  <si>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</si>
  <si>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</si>
  <si>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</si>
  <si>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</si>
  <si>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</si>
  <si>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</si>
  <si>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</si>
  <si>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</si>
  <si>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</si>
  <si>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</si>
  <si>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</si>
  <si>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</si>
  <si>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</si>
  <si>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</si>
  <si>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</si>
  <si>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</si>
  <si>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</si>
  <si>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</si>
  <si>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</si>
  <si>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</si>
  <si>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</si>
  <si>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</si>
  <si>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</si>
  <si>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</si>
  <si>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</si>
  <si>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</si>
  <si>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</si>
  <si>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</si>
  <si>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</si>
  <si>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</si>
  <si>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</si>
  <si>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</si>
  <si>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</si>
  <si>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</si>
  <si>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</si>
  <si>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</si>
  <si>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</si>
  <si>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</si>
  <si>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</si>
  <si>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</si>
  <si>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</si>
  <si>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</si>
  <si>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</si>
  <si>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</si>
  <si>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</si>
  <si>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</si>
  <si>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</si>
  <si>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</si>
  <si>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</si>
  <si>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</si>
  <si>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</si>
  <si>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</si>
  <si>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</si>
  <si>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</si>
  <si>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</si>
  <si>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</si>
  <si>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</si>
  <si>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</si>
  <si>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</si>
  <si>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</si>
  <si>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</si>
  <si>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</si>
  <si>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</si>
  <si>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</si>
  <si>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</si>
  <si>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</si>
  <si>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</si>
  <si>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</si>
  <si>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</si>
  <si>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</si>
  <si>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</si>
  <si>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</si>
  <si>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</si>
  <si>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</si>
  <si>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</si>
  <si>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</si>
  <si>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</si>
  <si>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</si>
  <si>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</si>
  <si>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</si>
  <si>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</si>
  <si>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</si>
  <si>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</si>
  <si>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</si>
  <si>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</si>
  <si>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</si>
  <si>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</si>
  <si>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</si>
  <si>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</si>
  <si>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</si>
  <si>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</si>
  <si>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</si>
  <si>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</si>
  <si>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</si>
  <si>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</si>
  <si>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</si>
  <si>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</si>
  <si>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</si>
  <si>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</si>
  <si>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</si>
  <si>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</si>
  <si>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</si>
  <si>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</si>
  <si>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</si>
  <si>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</si>
  <si>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</si>
  <si>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</si>
  <si>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</si>
  <si>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</si>
  <si>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</si>
  <si>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</si>
  <si>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</si>
  <si>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</si>
  <si>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</si>
  <si>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</si>
  <si>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</si>
  <si>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</si>
  <si>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</si>
  <si>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</si>
  <si>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</si>
  <si>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</si>
  <si>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</si>
  <si>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</si>
  <si>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</si>
  <si>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</si>
  <si>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</si>
  <si>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</si>
  <si>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</si>
  <si>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</si>
  <si>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</si>
  <si>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</si>
  <si>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</si>
  <si>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</si>
  <si>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</si>
  <si>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</si>
  <si>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</si>
  <si>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</si>
  <si>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</si>
  <si>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</si>
  <si>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</si>
  <si>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</si>
  <si>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</si>
  <si>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</si>
  <si>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</si>
  <si>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</si>
  <si>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</si>
  <si>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</si>
  <si>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</si>
  <si>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</si>
  <si>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</si>
  <si>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</si>
  <si>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</si>
  <si>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</si>
  <si>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</si>
  <si>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</si>
  <si>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</si>
  <si>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</si>
  <si>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</si>
  <si>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</si>
  <si>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</si>
  <si>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</si>
  <si>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</si>
  <si>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</si>
  <si>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</si>
  <si>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</si>
  <si>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</si>
  <si>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</si>
  <si>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</si>
  <si>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</si>
  <si>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</si>
  <si>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</si>
  <si>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</si>
  <si>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</si>
  <si>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</si>
  <si>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</si>
  <si>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</si>
  <si>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</si>
  <si>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</si>
  <si>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</si>
  <si>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</si>
  <si>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</si>
  <si>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</si>
  <si>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</si>
  <si>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</si>
  <si>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</si>
  <si>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</si>
  <si>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</si>
  <si>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</si>
  <si>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</si>
  <si>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</si>
  <si>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</si>
  <si>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</si>
  <si>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</si>
  <si>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</si>
  <si>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</si>
  <si>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</si>
  <si>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</si>
  <si>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</si>
  <si>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</si>
  <si>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</si>
  <si>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</si>
  <si>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</si>
  <si>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</si>
  <si>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</si>
  <si>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</si>
  <si>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</si>
  <si>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</si>
  <si>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</si>
  <si>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</si>
  <si>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</si>
  <si>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</si>
  <si>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</si>
  <si>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</si>
  <si>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</si>
  <si>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</si>
  <si>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</si>
  <si>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</si>
  <si>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</si>
  <si>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</si>
  <si>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</si>
  <si>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</si>
  <si>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</si>
  <si>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</si>
  <si>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</si>
  <si>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</si>
  <si>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</si>
  <si>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</si>
  <si>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</si>
  <si>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</si>
  <si>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</si>
  <si>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</si>
  <si>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</si>
  <si>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</si>
  <si>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</si>
  <si>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</si>
  <si>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</si>
  <si>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</si>
  <si>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</si>
  <si>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</si>
  <si>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</si>
  <si>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</si>
  <si>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</si>
  <si>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</si>
  <si>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</si>
  <si>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</si>
  <si>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</si>
  <si>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</si>
  <si>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</si>
  <si>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</si>
  <si>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</si>
  <si>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</si>
  <si>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</si>
  <si>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</si>
  <si>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</si>
  <si>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</si>
  <si>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</si>
  <si>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</si>
  <si>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</si>
  <si>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</si>
  <si>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</si>
  <si>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</si>
  <si>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</si>
  <si>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</si>
  <si>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</si>
  <si>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</si>
  <si>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</si>
  <si>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</si>
  <si>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</si>
  <si>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</si>
  <si>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</si>
  <si>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</si>
  <si>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</si>
  <si>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</si>
  <si>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</si>
  <si>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</si>
  <si>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</si>
  <si>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</si>
  <si>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</si>
  <si>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</si>
  <si>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</si>
  <si>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</si>
  <si>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</si>
  <si>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</si>
  <si>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</si>
  <si>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</si>
  <si>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</si>
  <si>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</si>
  <si>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</si>
  <si>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</si>
  <si>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</si>
  <si>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</si>
  <si>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</si>
  <si>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</si>
  <si>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</si>
  <si>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</si>
  <si>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</si>
  <si>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</si>
  <si>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</si>
  <si>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</si>
  <si>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</si>
  <si>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</si>
  <si>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</si>
  <si>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</si>
  <si>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</si>
  <si>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</si>
  <si>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</si>
  <si>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</si>
  <si>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</si>
  <si>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</si>
  <si>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</si>
  <si>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</si>
  <si>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</si>
  <si>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</si>
  <si>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</si>
  <si>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</si>
  <si>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</si>
  <si>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</si>
  <si>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</si>
  <si>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</si>
  <si>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</si>
  <si>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</si>
  <si>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</si>
  <si>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</si>
  <si>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</si>
  <si>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</si>
  <si>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</si>
  <si>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</si>
  <si>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</si>
  <si>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</si>
  <si>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</si>
  <si>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</si>
  <si>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</si>
  <si>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</si>
  <si>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</si>
  <si>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</si>
  <si>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</si>
  <si>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</si>
  <si>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</si>
  <si>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</si>
  <si>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</si>
  <si>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</si>
  <si>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</si>
  <si>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</si>
  <si>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</si>
  <si>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</si>
  <si>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</si>
  <si>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</si>
  <si>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</si>
  <si>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</si>
  <si>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</si>
  <si>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</si>
  <si>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</si>
  <si>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</si>
  <si>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</si>
  <si>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</si>
  <si>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</si>
  <si>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</si>
  <si>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</si>
  <si>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</si>
  <si>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</si>
  <si>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</si>
  <si>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</si>
  <si>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</si>
  <si>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</si>
  <si>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</si>
  <si>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</si>
  <si>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</si>
  <si>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</si>
  <si>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</si>
  <si>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</si>
  <si>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</si>
  <si>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</si>
  <si>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</si>
  <si>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</si>
  <si>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</si>
  <si>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</si>
  <si>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</si>
  <si>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</si>
  <si>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</si>
  <si>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</si>
  <si>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</si>
  <si>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</si>
  <si>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</si>
  <si>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</si>
  <si>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</si>
  <si>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</si>
  <si>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</si>
  <si>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</si>
  <si>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</si>
  <si>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</si>
  <si>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</si>
  <si>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</si>
  <si>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</si>
  <si>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</si>
  <si>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</si>
  <si>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</si>
  <si>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</si>
  <si>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</si>
  <si>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</si>
  <si>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</si>
  <si>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</si>
  <si>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</si>
  <si>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</si>
  <si>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</si>
  <si>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</si>
  <si>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</si>
  <si>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</si>
  <si>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</si>
  <si>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</si>
  <si>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</si>
  <si>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</si>
  <si>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</si>
  <si>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</si>
  <si>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</si>
  <si>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</si>
  <si>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</si>
  <si>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</si>
  <si>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</si>
  <si>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</si>
  <si>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</si>
  <si>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</si>
  <si>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</si>
  <si>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</si>
  <si>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</si>
  <si>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</si>
  <si>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</si>
  <si>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</si>
  <si>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</si>
  <si>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</si>
  <si>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</si>
  <si>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</si>
  <si>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</si>
  <si>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</si>
  <si>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</si>
  <si>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</si>
  <si>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</si>
  <si>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</si>
  <si>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</si>
  <si>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</si>
  <si>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</si>
  <si>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</si>
  <si>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</si>
  <si>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</si>
  <si>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</si>
  <si>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</si>
  <si>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</si>
  <si>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</si>
  <si>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</si>
  <si>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</si>
  <si>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</si>
  <si>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</si>
  <si>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</si>
  <si>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</si>
  <si>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</si>
  <si>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</si>
  <si>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</si>
  <si>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</si>
  <si>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</si>
  <si>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</si>
  <si>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</si>
  <si>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</si>
  <si>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</si>
  <si>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</si>
  <si>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</si>
  <si>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</si>
  <si>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</si>
  <si>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</si>
  <si>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</si>
  <si>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</si>
  <si>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</si>
  <si>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</si>
  <si>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</si>
  <si>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</si>
  <si>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</si>
  <si>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</si>
  <si>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</si>
  <si>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</si>
  <si>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</si>
  <si>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</si>
  <si>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</si>
  <si>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</si>
  <si>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</si>
  <si>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</si>
  <si>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</si>
  <si>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</si>
  <si>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</si>
  <si>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</si>
  <si>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</si>
  <si>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</si>
  <si>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</si>
  <si>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</si>
  <si>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</si>
  <si>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</si>
  <si>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</si>
  <si>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</si>
  <si>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</si>
  <si>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</si>
  <si>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</si>
  <si>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</si>
  <si>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</si>
  <si>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</si>
  <si>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</si>
  <si>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</si>
  <si>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</si>
  <si>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</si>
  <si>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</si>
  <si>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</si>
  <si>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</si>
  <si>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</si>
  <si>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</si>
  <si>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</si>
  <si>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</si>
  <si>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</si>
  <si>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</si>
  <si>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</si>
  <si>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</si>
  <si>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</si>
  <si>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</si>
  <si>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</si>
  <si>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</si>
  <si>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</si>
  <si>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</si>
  <si>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</si>
  <si>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</si>
  <si>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</si>
  <si>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</si>
  <si>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</si>
  <si>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</si>
  <si>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</si>
  <si>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</si>
  <si>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</si>
  <si>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</si>
  <si>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</si>
  <si>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</si>
  <si>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</si>
  <si>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</si>
  <si>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</si>
  <si>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</si>
  <si>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</si>
  <si>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</si>
  <si>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</si>
  <si>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</si>
  <si>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</si>
  <si>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</si>
  <si>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</si>
  <si>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</si>
  <si>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</si>
  <si>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</si>
  <si>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</si>
  <si>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</si>
  <si>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</si>
  <si>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</si>
  <si>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</si>
  <si>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</si>
  <si>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</si>
  <si>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</si>
  <si>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</si>
  <si>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</si>
  <si>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</si>
  <si>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</si>
  <si>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</si>
  <si>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</si>
  <si>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</si>
  <si>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</si>
  <si>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</si>
  <si>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</si>
  <si>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</si>
  <si>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</si>
  <si>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</si>
  <si>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</si>
  <si>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</si>
  <si>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</si>
  <si>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</si>
  <si>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</si>
  <si>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</si>
  <si>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</si>
  <si>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</si>
  <si>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</si>
  <si>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</si>
  <si>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</si>
  <si>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</si>
  <si>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</si>
  <si>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</si>
  <si>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</si>
  <si>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</si>
  <si>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</si>
  <si>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</si>
  <si>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</si>
  <si>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</si>
  <si>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</si>
  <si>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</si>
  <si>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</si>
  <si>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</si>
  <si>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</si>
  <si>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</si>
  <si>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</si>
  <si>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</si>
  <si>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</si>
  <si>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</si>
  <si>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</si>
  <si>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</si>
  <si>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</si>
  <si>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</si>
  <si>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</si>
  <si>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</si>
  <si>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</si>
  <si>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</si>
  <si>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</si>
  <si>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</si>
  <si>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</si>
  <si>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</si>
  <si>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</si>
  <si>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</si>
  <si>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</si>
  <si>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</si>
  <si>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</si>
  <si>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</si>
  <si>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</si>
  <si>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</si>
  <si>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</si>
  <si>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</si>
  <si>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</si>
  <si>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</si>
  <si>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</si>
  <si>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</si>
  <si>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</si>
  <si>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</si>
  <si>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</si>
  <si>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</si>
  <si>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</si>
  <si>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</si>
  <si>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</si>
  <si>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</si>
  <si>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</si>
  <si>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</si>
  <si>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</si>
  <si>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</si>
  <si>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</si>
  <si>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</si>
  <si>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</si>
  <si>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</si>
  <si>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</si>
  <si>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</si>
  <si>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</si>
  <si>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</si>
  <si>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</si>
  <si>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</si>
  <si>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</si>
  <si>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</si>
  <si>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</si>
  <si>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</si>
  <si>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</si>
  <si>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</si>
  <si>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</si>
  <si>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</si>
  <si>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</si>
  <si>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</si>
  <si>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</si>
  <si>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</si>
  <si>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</si>
  <si>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</si>
  <si>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</si>
  <si>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</si>
  <si>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</si>
  <si>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</si>
  <si>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</si>
  <si>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</si>
  <si>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</si>
  <si>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</si>
  <si>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</si>
  <si>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</si>
  <si>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</si>
  <si>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</si>
  <si>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</si>
  <si>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</si>
  <si>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</si>
  <si>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</si>
  <si>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</si>
  <si>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</si>
  <si>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</si>
  <si>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</si>
  <si>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</si>
  <si>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</si>
  <si>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</si>
  <si>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</si>
  <si>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</si>
  <si>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</si>
  <si>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</si>
  <si>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</si>
  <si>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</si>
  <si>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</si>
  <si>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</si>
  <si>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</si>
  <si>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</si>
  <si>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</si>
  <si>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</si>
  <si>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</si>
  <si>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</si>
  <si>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</si>
  <si>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</si>
  <si>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</si>
  <si>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</si>
  <si>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</si>
  <si>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</si>
  <si>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</si>
  <si>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</si>
  <si>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</si>
  <si>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</si>
  <si>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</si>
  <si>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</si>
  <si>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</si>
  <si>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</si>
  <si>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</si>
  <si>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</si>
  <si>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</si>
  <si>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</si>
  <si>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</si>
  <si>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</si>
  <si>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</si>
  <si>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</si>
  <si>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</si>
  <si>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</si>
  <si>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</si>
  <si>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</si>
  <si>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</si>
  <si>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</si>
  <si>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</si>
  <si>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</si>
  <si>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</si>
  <si>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</si>
  <si>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</si>
  <si>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</si>
  <si>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</si>
  <si>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</si>
  <si>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</si>
  <si>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</si>
  <si>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</si>
  <si>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</si>
  <si>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</si>
  <si>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</si>
  <si>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</si>
  <si>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</si>
  <si>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</si>
  <si>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</si>
  <si>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</si>
  <si>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</si>
  <si>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</si>
  <si>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</si>
  <si>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</si>
  <si>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</si>
  <si>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</si>
  <si>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</si>
  <si>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</si>
  <si>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</si>
  <si>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</si>
  <si>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</si>
  <si>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</si>
  <si>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</si>
  <si>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</si>
  <si>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</si>
  <si>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</si>
  <si>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</si>
  <si>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</si>
  <si>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</si>
  <si>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</si>
  <si>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</si>
  <si>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</si>
  <si>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</si>
  <si>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</si>
  <si>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</si>
  <si>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</si>
  <si>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</si>
  <si>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</si>
  <si>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</si>
  <si>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</si>
  <si>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</si>
  <si>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</si>
  <si>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</si>
  <si>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</si>
  <si>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</si>
  <si>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</si>
  <si>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</si>
  <si>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</si>
  <si>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</si>
  <si>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</si>
  <si>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</si>
  <si>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</si>
  <si>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</si>
  <si>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</si>
  <si>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</si>
  <si>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</si>
  <si>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</si>
  <si>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</si>
  <si>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</si>
  <si>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</si>
  <si>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</si>
  <si>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</si>
  <si>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</si>
  <si>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</si>
  <si>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</si>
  <si>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</si>
  <si>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</si>
  <si>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</si>
  <si>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</si>
  <si>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</si>
  <si>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</si>
  <si>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</si>
  <si>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</si>
  <si>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</si>
  <si>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</si>
  <si>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</si>
  <si>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</si>
  <si>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</si>
  <si>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</si>
  <si>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</si>
  <si>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</si>
  <si>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</si>
  <si>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</si>
  <si>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</si>
  <si>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</si>
  <si>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</si>
  <si>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</si>
  <si>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</si>
  <si>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</si>
  <si>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</si>
  <si>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</si>
  <si>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</si>
  <si>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</si>
  <si>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</si>
  <si>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</si>
  <si>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</si>
  <si>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</si>
  <si>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</si>
  <si>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</si>
  <si>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</si>
  <si>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</si>
  <si>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</si>
  <si>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</si>
  <si>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</si>
  <si>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</si>
  <si>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</si>
  <si>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</si>
  <si>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</si>
  <si>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</si>
  <si>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</si>
  <si>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</si>
  <si>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</si>
  <si>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</si>
  <si>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</si>
  <si>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</si>
  <si>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</si>
  <si>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</si>
  <si>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</si>
  <si>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</si>
  <si>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</si>
  <si>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</si>
  <si>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</si>
  <si>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</si>
  <si>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</si>
  <si>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</si>
  <si>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</si>
  <si>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</si>
  <si>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</si>
  <si>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</si>
  <si>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</si>
  <si>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</si>
  <si>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</si>
  <si>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</si>
  <si>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</si>
  <si>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</si>
  <si>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</si>
  <si>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</si>
  <si>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</si>
  <si>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</si>
  <si>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</si>
  <si>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</si>
  <si>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</si>
  <si>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</si>
  <si>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</si>
  <si>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</si>
  <si>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</si>
  <si>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</si>
  <si>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</si>
  <si>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</si>
  <si>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</si>
  <si>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</si>
  <si>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</si>
  <si>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</si>
  <si>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</si>
  <si>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</si>
  <si>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</si>
  <si>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</si>
  <si>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</si>
  <si>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</si>
  <si>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</si>
  <si>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</si>
  <si>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</si>
  <si>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</si>
  <si>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</si>
  <si>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</si>
  <si>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</si>
  <si>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</si>
  <si>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</si>
  <si>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</si>
  <si>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</si>
  <si>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</si>
  <si>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</si>
  <si>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</si>
  <si>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</si>
  <si>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</si>
  <si>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</si>
  <si>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</si>
  <si>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</si>
  <si>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</si>
  <si>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</si>
  <si>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</si>
  <si>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</si>
  <si>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</si>
  <si>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</si>
  <si>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</si>
  <si>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</si>
  <si>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</si>
  <si>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</si>
  <si>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</si>
  <si>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</si>
  <si>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</si>
  <si>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</si>
  <si>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</si>
  <si>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</si>
  <si>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</si>
  <si>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</si>
  <si>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</si>
  <si>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</si>
  <si>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</si>
  <si>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</si>
  <si>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</si>
  <si>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</si>
  <si>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</si>
  <si>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</si>
  <si>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</si>
  <si>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</si>
  <si>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</si>
  <si>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</si>
  <si>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</si>
  <si>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</si>
  <si>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</si>
  <si>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</si>
  <si>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</si>
  <si>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</si>
  <si>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</si>
  <si>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</si>
  <si>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</si>
  <si>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</si>
  <si>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</si>
  <si>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</si>
  <si>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</si>
  <si>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</si>
  <si>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</si>
  <si>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</si>
  <si>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</si>
  <si>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</si>
  <si>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</si>
  <si>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</si>
  <si>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</si>
  <si>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</si>
  <si>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</si>
  <si>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</si>
  <si>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</si>
  <si>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</si>
  <si>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</si>
  <si>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</si>
  <si>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</si>
  <si>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</si>
  <si>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</si>
  <si>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</si>
  <si>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</si>
  <si>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</si>
  <si>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</si>
  <si>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</si>
  <si>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</si>
  <si>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</si>
  <si>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</si>
  <si>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</si>
  <si>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</si>
  <si>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</si>
  <si>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</si>
  <si>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</si>
  <si>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</si>
  <si>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</si>
  <si>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</si>
  <si>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</si>
  <si>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</si>
  <si>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</si>
  <si>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</si>
  <si>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</si>
  <si>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</si>
  <si>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</si>
  <si>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</si>
  <si>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</si>
  <si>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</si>
  <si>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</si>
  <si>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</si>
  <si>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</si>
  <si>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</si>
  <si>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</si>
  <si>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</si>
  <si>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</si>
  <si>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</si>
  <si>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</si>
  <si>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</si>
  <si>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</si>
  <si>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</si>
  <si>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</si>
  <si>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</si>
  <si>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</si>
  <si>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</si>
  <si>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</si>
  <si>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</si>
  <si>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</si>
  <si>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</si>
  <si>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</si>
  <si>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</si>
  <si>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</si>
  <si>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</si>
  <si>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</si>
  <si>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</si>
  <si>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</si>
  <si>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</si>
  <si>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</si>
  <si>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</si>
  <si>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</si>
  <si>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</si>
  <si>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</si>
  <si>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</si>
  <si>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</si>
  <si>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</si>
  <si>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</si>
  <si>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</si>
  <si>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</si>
  <si>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</si>
  <si>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</si>
  <si>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</si>
  <si>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</si>
  <si>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</si>
  <si>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</si>
  <si>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</si>
  <si>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</si>
  <si>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</si>
  <si>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</si>
  <si>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</si>
  <si>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</si>
  <si>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</si>
  <si>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</si>
  <si>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</si>
  <si>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</si>
  <si>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</si>
  <si>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</si>
  <si>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</si>
  <si>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</si>
  <si>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</si>
  <si>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</si>
  <si>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</si>
  <si>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</si>
  <si>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</si>
  <si>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</si>
  <si>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</si>
  <si>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</si>
  <si>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</si>
  <si>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</si>
  <si>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</si>
  <si>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</si>
  <si>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</si>
  <si>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</si>
  <si>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</si>
  <si>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</si>
  <si>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</si>
  <si>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</si>
  <si>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</si>
  <si>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</si>
  <si>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</si>
  <si>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</si>
  <si>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</si>
  <si>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</si>
  <si>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</si>
  <si>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</si>
  <si>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</si>
  <si>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</si>
  <si>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</si>
  <si>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</si>
  <si>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</si>
  <si>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</si>
  <si>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</si>
  <si>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</si>
  <si>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</si>
  <si>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</si>
  <si>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</si>
  <si>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</si>
  <si>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</si>
  <si>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</si>
  <si>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</si>
  <si>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</si>
  <si>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</si>
  <si>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</si>
  <si>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</si>
  <si>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</si>
  <si>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</si>
  <si>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</si>
  <si>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</si>
  <si>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</si>
  <si>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</si>
  <si>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</si>
  <si>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</si>
  <si>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</si>
  <si>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</si>
  <si>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</si>
  <si>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</si>
  <si>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</si>
  <si>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</si>
  <si>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</si>
  <si>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</si>
  <si>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</si>
  <si>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</si>
  <si>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</si>
  <si>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</si>
  <si>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</si>
  <si>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</si>
  <si>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</si>
  <si>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</si>
  <si>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</si>
  <si>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</si>
  <si>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</si>
  <si>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</si>
  <si>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</si>
  <si>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</si>
  <si>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</si>
  <si>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</si>
  <si>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</si>
  <si>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</si>
  <si>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</si>
  <si>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</si>
  <si>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</si>
  <si>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</si>
  <si>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</si>
  <si>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</si>
  <si>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</si>
  <si>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</si>
  <si>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</si>
  <si>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</si>
  <si>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</si>
  <si>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</si>
  <si>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</si>
  <si>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</si>
  <si>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</si>
  <si>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</si>
  <si>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</si>
  <si>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</si>
  <si>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</si>
  <si>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</si>
  <si>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</si>
  <si>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</si>
  <si>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</si>
  <si>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</si>
  <si>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</si>
  <si>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</si>
  <si>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</si>
  <si>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</si>
  <si>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</si>
  <si>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</si>
  <si>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</si>
  <si>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</si>
  <si>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</si>
  <si>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</si>
  <si>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</si>
  <si>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</si>
  <si>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</si>
  <si>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</si>
  <si>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</si>
  <si>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</si>
  <si>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</si>
  <si>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</si>
  <si>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</si>
  <si>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</si>
  <si>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</si>
  <si>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</si>
  <si>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</si>
  <si>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</si>
  <si>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</si>
  <si>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</si>
  <si>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</si>
  <si>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</si>
  <si>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</si>
  <si>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</si>
  <si>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</si>
  <si>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</si>
  <si>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</si>
  <si>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</si>
  <si>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</si>
  <si>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</si>
  <si>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</si>
  <si>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</si>
  <si>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</si>
  <si>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</si>
  <si>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</si>
  <si>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</si>
  <si>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</si>
  <si>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</si>
  <si>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</si>
  <si>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</si>
  <si>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</si>
  <si>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</si>
  <si>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</si>
  <si>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</si>
  <si>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</si>
  <si>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</si>
  <si>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</si>
  <si>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</si>
  <si>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</si>
  <si>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</si>
  <si>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</si>
  <si>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</si>
  <si>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</si>
  <si>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</si>
  <si>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</si>
  <si>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</si>
  <si>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</si>
  <si>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</si>
  <si>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</si>
  <si>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</si>
  <si>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</si>
  <si>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</si>
  <si>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</si>
  <si>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</si>
  <si>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</si>
  <si>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</si>
  <si>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</si>
  <si>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</si>
  <si>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</si>
  <si>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</si>
  <si>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</si>
  <si>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</si>
  <si>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</si>
  <si>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</si>
  <si>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</si>
  <si>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</si>
  <si>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</si>
  <si>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</si>
  <si>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</si>
  <si>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</si>
  <si>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</si>
  <si>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</si>
  <si>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</si>
  <si>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</si>
  <si>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</si>
  <si>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</si>
  <si>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</si>
  <si>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</si>
  <si>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</si>
  <si>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</si>
  <si>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</si>
  <si>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</si>
  <si>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</si>
  <si>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</si>
  <si>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</si>
  <si>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</si>
  <si>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</si>
  <si>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</si>
  <si>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</si>
  <si>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</si>
  <si>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</si>
  <si>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</si>
  <si>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</si>
  <si>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</si>
  <si>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</si>
  <si>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</si>
  <si>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</si>
  <si>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</si>
  <si>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</si>
  <si>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</si>
  <si>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</si>
  <si>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</si>
  <si>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</si>
  <si>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</si>
  <si>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</si>
  <si>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</si>
  <si>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</si>
  <si>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</si>
  <si>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</si>
  <si>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</si>
  <si>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</si>
  <si>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</si>
  <si>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</si>
  <si>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</si>
  <si>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</si>
  <si>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</si>
  <si>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</si>
  <si>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</si>
  <si>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</si>
  <si>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</si>
  <si>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</si>
  <si>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</si>
  <si>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</si>
  <si>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</si>
  <si>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</si>
  <si>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</si>
  <si>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</si>
  <si>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</si>
  <si>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</si>
  <si>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</si>
  <si>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</si>
  <si>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</si>
  <si>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</si>
  <si>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</si>
  <si>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</si>
  <si>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</si>
  <si>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</si>
  <si>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</si>
  <si>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</si>
  <si>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</si>
  <si>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</si>
  <si>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</si>
  <si>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</si>
  <si>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</si>
  <si>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</si>
  <si>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</si>
  <si>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</si>
  <si>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</si>
  <si>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</si>
  <si>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</si>
  <si>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</si>
  <si>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</si>
  <si>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</si>
  <si>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</si>
  <si>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</si>
  <si>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</si>
  <si>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</si>
  <si>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</si>
  <si>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</si>
  <si>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</si>
  <si>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</si>
  <si>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</si>
  <si>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</si>
  <si>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</si>
  <si>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</si>
  <si>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</si>
  <si>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</si>
  <si>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</si>
  <si>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</si>
  <si>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</si>
  <si>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</si>
  <si>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</si>
  <si>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</si>
  <si>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</si>
  <si>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</si>
  <si>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</si>
  <si>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</si>
  <si>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</si>
  <si>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</si>
  <si>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</si>
  <si>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</si>
  <si>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</si>
  <si>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</si>
  <si>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</si>
  <si>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</si>
  <si>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</si>
  <si>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</si>
  <si>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</si>
  <si>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</si>
  <si>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</si>
  <si>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</si>
  <si>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</si>
  <si>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</si>
  <si>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</si>
  <si>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</si>
  <si>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</si>
  <si>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</si>
  <si>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</si>
  <si>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</si>
  <si>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</si>
  <si>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</si>
  <si>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</si>
  <si>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</si>
  <si>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</si>
  <si>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</si>
  <si>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</si>
  <si>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</si>
  <si>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</si>
  <si>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</si>
  <si>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</si>
  <si>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</si>
  <si>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</si>
  <si>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</si>
  <si>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</si>
  <si>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</si>
  <si>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</si>
  <si>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</si>
  <si>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</si>
  <si>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</si>
  <si>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</si>
  <si>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</si>
  <si>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</si>
  <si>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</si>
  <si>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</si>
  <si>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</si>
  <si>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</si>
  <si>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</si>
  <si>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</si>
  <si>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</si>
  <si>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</si>
  <si>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</si>
  <si>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</si>
  <si>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</si>
  <si>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</si>
  <si>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</si>
  <si>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</si>
  <si>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</si>
  <si>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</si>
  <si>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</si>
  <si>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</si>
  <si>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</si>
  <si>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</si>
  <si>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</si>
  <si>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</si>
  <si>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</si>
  <si>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</si>
  <si>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</si>
  <si>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</si>
  <si>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</si>
  <si>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</si>
  <si>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</si>
  <si>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</si>
  <si>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</si>
  <si>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</si>
  <si>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</si>
  <si>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</si>
  <si>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</si>
  <si>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</si>
  <si>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</si>
  <si>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</si>
  <si>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</si>
  <si>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</si>
  <si>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</si>
  <si>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</si>
  <si>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</si>
  <si>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</si>
  <si>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</si>
  <si>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</si>
  <si>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</si>
  <si>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</si>
  <si>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</si>
  <si>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</si>
  <si>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</si>
  <si>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</si>
  <si>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</si>
  <si>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</si>
  <si>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</si>
  <si>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</si>
  <si>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</si>
  <si>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</si>
  <si>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</si>
  <si>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</si>
  <si>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</si>
  <si>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</si>
  <si>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</si>
  <si>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</si>
  <si>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</si>
  <si>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</si>
  <si>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</si>
  <si>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</si>
  <si>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</si>
  <si>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</si>
  <si>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</si>
  <si>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</si>
  <si>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</si>
  <si>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</si>
  <si>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</si>
  <si>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</si>
  <si>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</si>
  <si>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</si>
  <si>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</si>
  <si>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</si>
  <si>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</si>
  <si>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</si>
  <si>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</si>
  <si>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</si>
  <si>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</si>
  <si>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</si>
  <si>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</si>
  <si>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</si>
  <si>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</si>
  <si>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</si>
  <si>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</si>
  <si>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</si>
  <si>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</si>
  <si>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</si>
  <si>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</si>
  <si>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</si>
  <si>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</si>
  <si>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</si>
  <si>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</si>
  <si>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</si>
  <si>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</si>
  <si>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</si>
  <si>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</si>
  <si>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</si>
  <si>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</si>
  <si>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</si>
  <si>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</si>
  <si>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</si>
  <si>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</si>
  <si>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</si>
  <si>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</si>
  <si>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</si>
  <si>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</si>
  <si>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</si>
  <si>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</si>
  <si>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</si>
  <si>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</si>
  <si>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</si>
  <si>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</si>
  <si>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</si>
  <si>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</si>
  <si>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</si>
  <si>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</si>
  <si>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</si>
  <si>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</si>
  <si>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</si>
  <si>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</si>
  <si>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</si>
  <si>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</si>
  <si>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</si>
  <si>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</si>
  <si>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</si>
  <si>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</si>
  <si>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</si>
  <si>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</si>
  <si>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</si>
  <si>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</si>
  <si>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</si>
  <si>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</si>
  <si>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</si>
  <si>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</si>
  <si>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</si>
  <si>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</si>
  <si>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</si>
  <si>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</si>
  <si>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</si>
  <si>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</si>
  <si>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</si>
  <si>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</si>
  <si>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</si>
  <si>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</si>
  <si>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</si>
  <si>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</si>
  <si>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</si>
  <si>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</si>
  <si>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</si>
  <si>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</si>
  <si>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</si>
  <si>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</si>
  <si>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</si>
  <si>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</si>
  <si>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</si>
  <si>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</si>
  <si>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</si>
  <si>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</si>
  <si>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</si>
  <si>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</si>
  <si>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</si>
  <si>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</si>
  <si>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</si>
  <si>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</si>
  <si>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</si>
  <si>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</si>
  <si>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</si>
  <si>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</si>
  <si>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</si>
  <si>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</si>
  <si>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</si>
  <si>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</si>
  <si>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</si>
  <si>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</si>
  <si>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</si>
  <si>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</si>
  <si>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</si>
  <si>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</si>
  <si>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</si>
  <si>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</si>
  <si>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</si>
  <si>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</si>
  <si>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</si>
  <si>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</si>
  <si>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</si>
  <si>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</si>
  <si>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</si>
  <si>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</si>
  <si>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</si>
  <si>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</si>
  <si>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</si>
  <si>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</si>
  <si>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</si>
  <si>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</si>
  <si>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</si>
  <si>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</si>
  <si>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</si>
  <si>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</si>
  <si>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</si>
  <si>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</si>
  <si>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</si>
  <si>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</si>
  <si>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</si>
  <si>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</si>
  <si>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</si>
  <si>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</si>
  <si>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</si>
  <si>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</si>
  <si>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</si>
  <si>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</si>
  <si>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</si>
  <si>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</si>
  <si>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</si>
  <si>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</si>
  <si>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</si>
  <si>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</si>
  <si>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</si>
  <si>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</si>
  <si>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</si>
  <si>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</si>
  <si>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</si>
  <si>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</si>
  <si>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</si>
  <si>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</si>
  <si>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</si>
  <si>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</si>
  <si>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</si>
  <si>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</si>
  <si>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</si>
  <si>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</si>
  <si>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</si>
  <si>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</si>
  <si>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</si>
  <si>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</si>
  <si>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</si>
  <si>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</si>
  <si>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</si>
  <si>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</si>
  <si>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</si>
  <si>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</si>
  <si>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</si>
  <si>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</si>
  <si>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</si>
  <si>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</si>
  <si>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</si>
  <si>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</si>
  <si>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</si>
  <si>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</si>
  <si>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</si>
  <si>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</si>
  <si>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</si>
  <si>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</si>
  <si>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</si>
  <si>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</si>
  <si>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</si>
  <si>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</si>
  <si>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</si>
  <si>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</si>
  <si>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</si>
  <si>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</si>
  <si>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</si>
  <si>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</si>
  <si>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</si>
  <si>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</si>
  <si>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</si>
  <si>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</si>
  <si>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</si>
  <si>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</si>
  <si>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</si>
  <si>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</si>
  <si>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</si>
  <si>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</si>
  <si>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</si>
  <si>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</si>
  <si>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</si>
  <si>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</si>
  <si>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</si>
  <si>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</si>
  <si>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</si>
  <si>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</si>
  <si>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</si>
  <si>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</si>
  <si>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</si>
  <si>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</si>
  <si>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</si>
  <si>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</si>
  <si>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</si>
  <si>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</si>
  <si>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</si>
  <si>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</si>
  <si>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</si>
  <si>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</si>
  <si>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</si>
  <si>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</si>
  <si>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</si>
  <si>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</si>
  <si>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</si>
  <si>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</si>
  <si>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</si>
  <si>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</si>
  <si>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</si>
  <si>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</si>
  <si>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</si>
  <si>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</si>
  <si>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</si>
  <si>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</si>
  <si>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</si>
  <si>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</si>
  <si>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</si>
  <si>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</si>
  <si>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</si>
  <si>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</si>
  <si>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</si>
  <si>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</si>
  <si>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</si>
  <si>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</si>
  <si>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</si>
  <si>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</si>
  <si>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</si>
  <si>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</si>
  <si>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</si>
  <si>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</si>
  <si>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</si>
  <si>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</si>
  <si>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</si>
  <si>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</si>
  <si>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</si>
  <si>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</si>
  <si>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</si>
  <si>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</si>
  <si>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</si>
  <si>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</si>
  <si>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</si>
  <si>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</si>
  <si>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</si>
  <si>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</si>
  <si>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</si>
  <si>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</si>
  <si>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</si>
  <si>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</si>
  <si>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</si>
  <si>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</si>
  <si>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</si>
  <si>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</si>
  <si>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</si>
  <si>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</si>
  <si>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</si>
  <si>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</si>
  <si>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</si>
  <si>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</si>
  <si>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</si>
  <si>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</si>
  <si>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</si>
  <si>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</si>
  <si>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</si>
  <si>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</si>
  <si>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</si>
  <si>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</si>
  <si>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</si>
  <si>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</si>
  <si>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</si>
  <si>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</si>
  <si>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</si>
  <si>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</si>
  <si>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</si>
  <si>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</si>
  <si>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</si>
  <si>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</si>
  <si>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</si>
  <si>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</si>
  <si>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</si>
  <si>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</si>
  <si>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</si>
  <si>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</si>
  <si>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</si>
  <si>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</si>
  <si>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</si>
  <si>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</si>
  <si>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</si>
  <si>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</si>
  <si>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</si>
  <si>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</si>
  <si>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</si>
  <si>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</si>
  <si>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</si>
  <si>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</si>
  <si>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</si>
  <si>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</si>
  <si>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</si>
  <si>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</si>
  <si>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</si>
  <si>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</si>
  <si>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</si>
  <si>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</si>
  <si>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</si>
  <si>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</si>
  <si>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</si>
  <si>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</si>
  <si>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</si>
  <si>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</si>
  <si>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</si>
  <si>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</si>
  <si>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</si>
  <si>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</si>
  <si>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</si>
  <si>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</si>
  <si>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</si>
  <si>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</si>
  <si>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</si>
  <si>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</si>
  <si>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</si>
  <si>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</si>
  <si>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</si>
  <si>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</si>
  <si>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</si>
  <si>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</si>
  <si>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</si>
  <si>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</si>
  <si>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</si>
  <si>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</si>
  <si>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</si>
  <si>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</si>
  <si>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</si>
  <si>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</si>
  <si>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</si>
  <si>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</si>
  <si>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</si>
  <si>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</si>
  <si>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</si>
  <si>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</si>
  <si>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</si>
  <si>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</si>
  <si>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</si>
  <si>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</si>
  <si>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</si>
  <si>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</si>
  <si>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</si>
  <si>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</si>
  <si>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</si>
  <si>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</si>
  <si>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</si>
  <si>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</si>
  <si>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</si>
  <si>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</si>
  <si>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</si>
  <si>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</si>
  <si>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</si>
  <si>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</si>
  <si>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</si>
  <si>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</si>
  <si>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</si>
  <si>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</si>
  <si>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</si>
  <si>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</si>
  <si>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</si>
  <si>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</si>
  <si>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</si>
  <si>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</si>
  <si>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</si>
  <si>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</si>
  <si>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</si>
  <si>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</si>
  <si>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</si>
  <si>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</si>
  <si>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</si>
  <si>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</si>
  <si>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</si>
  <si>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</si>
  <si>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</si>
  <si>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</si>
  <si>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</si>
  <si>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</si>
  <si>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</si>
  <si>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</si>
  <si>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</si>
  <si>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</si>
  <si>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</si>
  <si>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</si>
  <si>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</si>
  <si>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</si>
  <si>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</si>
  <si>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</si>
  <si>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</si>
  <si>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</si>
  <si>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</si>
  <si>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</si>
  <si>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</si>
  <si>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</si>
  <si>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</si>
  <si>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</si>
  <si>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</si>
  <si>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</si>
  <si>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</si>
  <si>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</si>
  <si>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</si>
  <si>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</si>
  <si>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</si>
  <si>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</si>
  <si>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</si>
  <si>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</si>
  <si>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</si>
  <si>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</si>
  <si>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</si>
  <si>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</si>
  <si>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</si>
  <si>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</si>
  <si>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</si>
  <si>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</si>
  <si>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</si>
  <si>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</si>
  <si>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</si>
  <si>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</si>
  <si>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</si>
  <si>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</si>
  <si>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</si>
  <si>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</si>
  <si>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</si>
  <si>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</si>
  <si>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</si>
  <si>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</si>
  <si>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</si>
  <si>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</si>
  <si>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</si>
  <si>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</si>
  <si>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</si>
  <si>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</si>
  <si>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</si>
  <si>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</si>
  <si>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</si>
  <si>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</si>
  <si>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</si>
  <si>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</si>
  <si>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</si>
  <si>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</si>
  <si>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</si>
  <si>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</si>
  <si>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</si>
  <si>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</si>
  <si>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</si>
  <si>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</si>
  <si>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</si>
  <si>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</si>
  <si>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</si>
  <si>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</si>
  <si>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</si>
  <si>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</si>
  <si>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</si>
  <si>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</si>
  <si>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</si>
  <si>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</si>
  <si>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</si>
  <si>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</si>
  <si>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</si>
  <si>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</si>
  <si>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</si>
  <si>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</si>
  <si>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</si>
  <si>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</si>
  <si>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</si>
  <si>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</si>
  <si>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</si>
  <si>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</si>
  <si>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</si>
  <si>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</si>
  <si>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</si>
  <si>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</si>
  <si>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</si>
  <si>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</si>
  <si>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</si>
  <si>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</si>
  <si>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</si>
  <si>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</si>
  <si>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</si>
  <si>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</si>
  <si>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</si>
  <si>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</si>
  <si>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</si>
  <si>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</si>
  <si>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</si>
  <si>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</si>
  <si>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</si>
  <si>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</si>
  <si>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</si>
  <si>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</si>
  <si>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</si>
  <si>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</si>
  <si>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</si>
  <si>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</si>
  <si>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</si>
  <si>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</si>
  <si>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</si>
  <si>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</si>
  <si>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</si>
  <si>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</si>
  <si>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</si>
  <si>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</si>
  <si>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</si>
  <si>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</si>
  <si>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</si>
  <si>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</si>
  <si>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</si>
  <si>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</si>
  <si>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</si>
  <si>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</si>
  <si>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</si>
  <si>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</si>
  <si>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</si>
  <si>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</si>
  <si>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</si>
  <si>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</si>
  <si>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</si>
  <si>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</si>
  <si>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</si>
  <si>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</si>
  <si>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</si>
  <si>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</si>
  <si>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</si>
  <si>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</si>
  <si>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</si>
  <si>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</si>
  <si>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</si>
  <si>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</si>
  <si>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</si>
  <si>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</si>
  <si>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</si>
  <si>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</si>
  <si>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</si>
  <si>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</si>
  <si>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</si>
  <si>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</si>
  <si>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</si>
  <si>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</si>
  <si>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</si>
  <si>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</si>
  <si>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</si>
  <si>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</si>
  <si>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</si>
  <si>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</si>
  <si>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</si>
  <si>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</si>
  <si>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</si>
  <si>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</si>
  <si>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</si>
  <si>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</si>
  <si>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</si>
  <si>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</si>
  <si>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</si>
  <si>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</si>
  <si>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</si>
  <si>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</si>
  <si>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</si>
  <si>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</si>
  <si>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</si>
  <si>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</si>
  <si>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</si>
  <si>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</si>
  <si>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</si>
  <si>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</si>
  <si>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</si>
  <si>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</si>
  <si>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</si>
  <si>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</si>
  <si>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</si>
  <si>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</si>
  <si>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</si>
  <si>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</si>
  <si>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</si>
  <si>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</si>
  <si>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</si>
  <si>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</si>
  <si>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</si>
  <si>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</si>
  <si>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</si>
  <si>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</si>
  <si>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</si>
  <si>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</si>
  <si>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</si>
  <si>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</si>
  <si>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</si>
  <si>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</si>
  <si>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</si>
  <si>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</si>
  <si>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</si>
  <si>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</si>
  <si>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</si>
  <si>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</si>
  <si>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</si>
  <si>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</si>
  <si>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</si>
  <si>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</si>
  <si>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</si>
  <si>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</si>
  <si>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</si>
  <si>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</si>
  <si>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</si>
  <si>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</si>
  <si>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</si>
  <si>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</si>
  <si>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</si>
  <si>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</si>
  <si>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</si>
  <si>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</si>
  <si>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</si>
  <si>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</si>
  <si>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</si>
  <si>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</si>
  <si>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</si>
  <si>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</si>
  <si>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</si>
  <si>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</si>
  <si>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</si>
  <si>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</si>
  <si>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</si>
  <si>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</si>
  <si>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</si>
  <si>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</si>
  <si>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</si>
  <si>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</si>
  <si>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</si>
  <si>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</si>
  <si>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</si>
  <si>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</si>
  <si>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</si>
  <si>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</si>
  <si>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</si>
  <si>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</si>
  <si>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</si>
  <si>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</si>
  <si>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</si>
  <si>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</si>
  <si>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</si>
  <si>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</si>
  <si>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</si>
  <si>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</si>
  <si>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</si>
  <si>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</si>
  <si>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</si>
  <si>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</si>
  <si>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</si>
  <si>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</si>
  <si>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</si>
  <si>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</si>
  <si>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</si>
  <si>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</si>
  <si>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</si>
  <si>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</si>
  <si>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</si>
  <si>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</si>
  <si>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</si>
  <si>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</si>
  <si>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</si>
  <si>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</si>
  <si>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</si>
  <si>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</si>
  <si>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</si>
  <si>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</si>
  <si>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</si>
  <si>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</si>
  <si>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</si>
  <si>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</si>
  <si>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</si>
  <si>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</si>
  <si>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</si>
  <si>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</si>
  <si>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</si>
  <si>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</si>
  <si>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</si>
  <si>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</si>
  <si>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</si>
  <si>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</si>
  <si>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</si>
  <si>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</si>
  <si>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</si>
  <si>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</si>
  <si>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</si>
  <si>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</si>
  <si>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</si>
  <si>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</si>
  <si>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</si>
  <si>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</si>
  <si>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</si>
  <si>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</si>
  <si>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</si>
  <si>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</si>
  <si>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</si>
  <si>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</si>
  <si>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</si>
  <si>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</si>
  <si>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</si>
  <si>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</si>
  <si>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</si>
  <si>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</si>
  <si>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</si>
  <si>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</si>
  <si>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</si>
  <si>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</si>
  <si>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</si>
  <si>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</si>
  <si>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</si>
  <si>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</si>
  <si>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</si>
  <si>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</si>
  <si>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</si>
  <si>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</si>
  <si>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</si>
  <si>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</si>
  <si>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</si>
  <si>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</si>
  <si>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</si>
  <si>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</si>
  <si>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</si>
  <si>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</si>
  <si>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</si>
  <si>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</si>
  <si>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</si>
  <si>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</si>
  <si>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</si>
  <si>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</si>
  <si>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</si>
  <si>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</si>
  <si>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</si>
  <si>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</si>
  <si>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</si>
  <si>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</si>
  <si>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</si>
  <si>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</si>
  <si>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</si>
  <si>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</si>
  <si>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</si>
  <si>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</si>
  <si>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</si>
  <si>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</si>
  <si>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</si>
  <si>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</si>
  <si>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</si>
  <si>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</si>
  <si>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</si>
  <si>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</si>
  <si>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</si>
  <si>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</si>
  <si>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</si>
  <si>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</si>
  <si>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</si>
  <si>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</si>
  <si>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</si>
  <si>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</si>
  <si>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</si>
  <si>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</si>
  <si>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</si>
  <si>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</si>
  <si>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</si>
  <si>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</si>
  <si>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</si>
  <si>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</si>
  <si>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</si>
  <si>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</si>
  <si>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</si>
  <si>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</si>
  <si>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</si>
  <si>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</si>
  <si>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</si>
  <si>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</si>
  <si>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</si>
  <si>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</si>
  <si>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</si>
  <si>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</si>
  <si>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</si>
  <si>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</si>
  <si>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</si>
  <si>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</si>
  <si>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</si>
  <si>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</si>
  <si>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</si>
  <si>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</si>
  <si>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</si>
  <si>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</si>
  <si>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</si>
  <si>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</si>
  <si>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</si>
  <si>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</si>
  <si>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</si>
  <si>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</si>
  <si>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</si>
  <si>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</si>
  <si>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</si>
  <si>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</si>
  <si>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</si>
  <si>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</si>
  <si>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</si>
  <si>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</si>
  <si>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</si>
  <si>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</si>
  <si>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</si>
  <si>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</si>
  <si>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</si>
  <si>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</si>
  <si>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</si>
  <si>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</si>
  <si>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</si>
  <si>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</si>
  <si>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</si>
  <si>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</si>
  <si>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</si>
  <si>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</si>
  <si>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</si>
  <si>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</si>
  <si>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</si>
  <si>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</si>
  <si>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</si>
  <si>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</si>
  <si>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</si>
  <si>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</si>
  <si>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</si>
  <si>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</si>
  <si>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</si>
  <si>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</si>
  <si>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</si>
  <si>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</si>
  <si>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</si>
  <si>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</si>
  <si>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</si>
  <si>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</si>
  <si>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</si>
  <si>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</si>
  <si>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</si>
  <si>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</si>
  <si>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</si>
  <si>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</si>
  <si>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</si>
  <si>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</si>
  <si>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</si>
  <si>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</si>
  <si>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</si>
  <si>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</si>
  <si>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</si>
  <si>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</si>
  <si>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</si>
  <si>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</si>
  <si>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</si>
  <si>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</si>
  <si>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</si>
  <si>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</si>
  <si>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</si>
  <si>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</si>
  <si>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</si>
  <si>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</si>
  <si>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</si>
  <si>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</si>
  <si>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</si>
  <si>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</si>
  <si>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</si>
  <si>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</si>
  <si>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</si>
  <si>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</si>
  <si>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</si>
  <si>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</si>
  <si>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</si>
  <si>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</si>
  <si>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</si>
  <si>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</si>
  <si>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</si>
  <si>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</si>
  <si>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</si>
  <si>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</si>
  <si>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</si>
  <si>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</si>
  <si>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</si>
  <si>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</si>
  <si>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</si>
  <si>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</si>
  <si>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</si>
  <si>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</si>
  <si>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</si>
  <si>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</si>
  <si>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</si>
  <si>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</si>
  <si>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</si>
  <si>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</si>
  <si>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</si>
  <si>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</si>
  <si>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</si>
  <si>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</si>
  <si>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</si>
  <si>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</si>
  <si>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</si>
  <si>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</si>
  <si>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</si>
  <si>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</si>
  <si>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</si>
  <si>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</si>
  <si>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</si>
  <si>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</si>
  <si>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</si>
  <si>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</si>
  <si>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</si>
  <si>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</si>
  <si>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</si>
  <si>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</si>
  <si>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</si>
  <si>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</si>
  <si>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</si>
  <si>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</si>
  <si>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</si>
  <si>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</si>
  <si>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</si>
  <si>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</si>
  <si>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</si>
  <si>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</si>
  <si>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</si>
  <si>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</si>
  <si>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</si>
  <si>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</si>
  <si>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</si>
  <si>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</si>
  <si>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</si>
  <si>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</si>
  <si>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</si>
  <si>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</si>
  <si>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</si>
  <si>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</si>
  <si>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</si>
  <si>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</si>
  <si>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</si>
  <si>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</si>
  <si>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</si>
  <si>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</si>
  <si>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</si>
  <si>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</si>
  <si>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</si>
  <si>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</si>
  <si>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</si>
  <si>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</si>
  <si>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</si>
  <si>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</si>
  <si>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</si>
  <si>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</si>
  <si>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</si>
  <si>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</si>
  <si>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</si>
  <si>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</si>
  <si>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</si>
  <si>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</si>
  <si>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</si>
  <si>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</si>
  <si>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</si>
  <si>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</si>
  <si>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</si>
  <si>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</si>
  <si>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</si>
  <si>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</si>
  <si>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</si>
  <si>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</si>
  <si>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</si>
  <si>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</si>
  <si>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</si>
  <si>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</si>
  <si>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</si>
  <si>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</si>
  <si>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</si>
  <si>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</si>
  <si>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</si>
  <si>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</si>
  <si>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</si>
  <si>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</si>
  <si>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</si>
  <si>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</si>
  <si>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</si>
  <si>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</si>
  <si>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</si>
  <si>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</si>
  <si>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</si>
  <si>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</si>
  <si>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</si>
  <si>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</si>
  <si>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</si>
  <si>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</si>
  <si>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</si>
  <si>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</si>
  <si>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</si>
  <si>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</si>
  <si>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</si>
  <si>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</si>
  <si>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</si>
  <si>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</si>
  <si>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</si>
  <si>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</si>
  <si>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</si>
  <si>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</si>
  <si>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</si>
  <si>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</si>
  <si>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</si>
  <si>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</si>
  <si>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</si>
  <si>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</si>
  <si>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</si>
  <si>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</si>
  <si>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</si>
  <si>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</si>
  <si>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</si>
  <si>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</si>
  <si>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</si>
  <si>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</si>
  <si>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</si>
  <si>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</si>
  <si>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</si>
  <si>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</si>
  <si>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</si>
  <si>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</si>
  <si>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</si>
  <si>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</si>
  <si>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</si>
  <si>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</si>
  <si>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</si>
  <si>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</si>
  <si>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</si>
  <si>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</si>
  <si>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</si>
  <si>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</si>
  <si>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</si>
  <si>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</si>
  <si>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</si>
  <si>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</si>
  <si>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</si>
  <si>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</si>
  <si>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</si>
  <si>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</si>
  <si>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</si>
  <si>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</si>
  <si>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</si>
  <si>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</si>
  <si>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</si>
  <si>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</si>
  <si>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</si>
  <si>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</si>
  <si>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</si>
  <si>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</si>
  <si>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</si>
  <si>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</si>
  <si>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</si>
  <si>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</si>
  <si>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</si>
  <si>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</si>
  <si>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</si>
  <si>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</si>
  <si>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</si>
  <si>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</si>
  <si>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</si>
  <si>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</si>
  <si>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</si>
  <si>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</si>
  <si>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</si>
  <si>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</si>
  <si>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</si>
  <si>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</si>
  <si>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</si>
  <si>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</si>
  <si>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</si>
  <si>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</si>
  <si>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</si>
  <si>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</si>
  <si>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</si>
  <si>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</si>
  <si>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</si>
  <si>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</si>
  <si>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</si>
  <si>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</si>
  <si>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</si>
  <si>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</si>
  <si>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</si>
  <si>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</si>
  <si>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</si>
  <si>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</si>
  <si>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</si>
  <si>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</si>
  <si>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</si>
  <si>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</si>
  <si>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</si>
  <si>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</si>
  <si>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</si>
  <si>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</si>
  <si>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</si>
  <si>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</si>
  <si>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</si>
  <si>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</si>
  <si>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</si>
  <si>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</si>
  <si>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</si>
  <si>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</si>
  <si>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</si>
  <si>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</si>
  <si>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</si>
  <si>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</si>
  <si>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</si>
  <si>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</si>
  <si>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</si>
  <si>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</si>
  <si>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</si>
  <si>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</si>
  <si>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</si>
  <si>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</si>
  <si>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</si>
  <si>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</si>
  <si>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</si>
  <si>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</si>
  <si>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</si>
  <si>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</si>
  <si>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</si>
  <si>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</si>
  <si>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</si>
  <si>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</si>
  <si>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</si>
  <si>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</si>
  <si>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</si>
  <si>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</si>
  <si>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</si>
  <si>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</si>
  <si>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</si>
  <si>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</si>
  <si>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</si>
  <si>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</si>
  <si>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</si>
  <si>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</si>
  <si>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</si>
  <si>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</si>
  <si>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</si>
  <si>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</si>
  <si>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</si>
  <si>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</si>
  <si>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</si>
  <si>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</si>
  <si>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</si>
  <si>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</si>
  <si>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</si>
  <si>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</si>
  <si>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</si>
  <si>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</si>
  <si>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</si>
  <si>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</si>
  <si>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</si>
  <si>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</si>
  <si>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</si>
  <si>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</si>
  <si>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</si>
  <si>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</si>
  <si>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</si>
  <si>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</si>
  <si>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</si>
  <si>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</si>
  <si>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</si>
  <si>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</si>
  <si>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</si>
  <si>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</si>
  <si>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</si>
  <si>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</si>
  <si>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</si>
  <si>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</si>
  <si>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</si>
  <si>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</si>
  <si>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</si>
  <si>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</si>
  <si>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</si>
  <si>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</si>
  <si>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</si>
  <si>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</si>
  <si>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</si>
  <si>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</si>
  <si>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</si>
  <si>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</si>
  <si>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</si>
  <si>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</si>
  <si>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</si>
  <si>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</si>
  <si>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</si>
  <si>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</si>
  <si>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</si>
  <si>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</si>
  <si>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</si>
  <si>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</si>
  <si>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</si>
  <si>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</si>
  <si>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</si>
  <si>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</si>
  <si>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</si>
  <si>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</si>
  <si>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</si>
  <si>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</si>
  <si>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</si>
  <si>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</si>
  <si>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</si>
  <si>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</si>
  <si>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</si>
  <si>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</si>
  <si>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</si>
  <si>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</si>
  <si>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</si>
  <si>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</si>
  <si>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</si>
  <si>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</si>
  <si>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</si>
  <si>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</si>
  <si>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</si>
  <si>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</si>
  <si>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</si>
  <si>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</si>
  <si>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</si>
  <si>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</si>
  <si>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</si>
  <si>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</si>
  <si>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</si>
  <si>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</si>
  <si>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</si>
  <si>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</si>
  <si>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</si>
  <si>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</si>
  <si>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</si>
  <si>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</si>
  <si>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</si>
  <si>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</si>
  <si>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</si>
  <si>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</si>
  <si>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</si>
  <si>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</si>
  <si>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</si>
  <si>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</si>
  <si>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</si>
  <si>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</si>
  <si>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</si>
  <si>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</si>
  <si>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</si>
  <si>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</si>
  <si>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</si>
  <si>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</si>
  <si>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</si>
  <si>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</si>
  <si>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</si>
  <si>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</si>
  <si>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</si>
  <si>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</si>
  <si>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</si>
  <si>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</si>
  <si>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</si>
  <si>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</si>
  <si>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</si>
  <si>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</si>
  <si>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</si>
  <si>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</si>
  <si>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</si>
  <si>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</si>
  <si>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</si>
  <si>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</si>
  <si>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</si>
  <si>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</si>
  <si>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</si>
  <si>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</si>
  <si>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</si>
  <si>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</si>
  <si>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</si>
  <si>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</si>
  <si>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</si>
  <si>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</si>
  <si>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</si>
  <si>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</si>
  <si>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</si>
  <si>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</si>
  <si>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</si>
  <si>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</si>
  <si>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</si>
  <si>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</si>
  <si>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</si>
  <si>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</si>
  <si>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</si>
  <si>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</si>
  <si>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</si>
  <si>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</si>
  <si>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</si>
  <si>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</si>
  <si>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</si>
  <si>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</si>
  <si>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</si>
  <si>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</si>
  <si>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</si>
  <si>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</si>
  <si>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</si>
  <si>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</si>
  <si>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</si>
  <si>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</si>
  <si>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</si>
  <si>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</si>
  <si>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</si>
  <si>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</si>
  <si>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</si>
  <si>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</si>
  <si>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</si>
  <si>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</si>
  <si>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</si>
  <si>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</si>
  <si>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</si>
  <si>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</si>
  <si>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</si>
  <si>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</si>
  <si>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</si>
  <si>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</si>
  <si>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</si>
  <si>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</si>
  <si>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</si>
  <si>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</si>
  <si>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</si>
  <si>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</si>
  <si>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</si>
  <si>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</si>
  <si>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</si>
  <si>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</si>
  <si>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</si>
  <si>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</si>
  <si>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</si>
  <si>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</si>
  <si>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</si>
  <si>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</si>
  <si>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</si>
  <si>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</si>
  <si>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</si>
  <si>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</si>
  <si>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</si>
  <si>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</si>
  <si>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</si>
  <si>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</si>
  <si>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</si>
  <si>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</si>
  <si>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</si>
  <si>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</si>
  <si>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</si>
  <si>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</si>
  <si>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</si>
  <si>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</si>
  <si>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</si>
  <si>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</si>
  <si>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</si>
  <si>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</si>
  <si>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</si>
  <si>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</si>
  <si>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</si>
  <si>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</si>
  <si>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</si>
  <si>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</si>
  <si>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</si>
  <si>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</si>
  <si>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</si>
  <si>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</si>
  <si>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</si>
  <si>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</si>
  <si>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</si>
  <si>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</si>
  <si>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</si>
  <si>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</si>
  <si>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</si>
  <si>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</si>
  <si>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</si>
  <si>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</si>
  <si>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</si>
  <si>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</si>
  <si>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</si>
  <si>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</si>
  <si>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</si>
  <si>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</si>
  <si>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</si>
  <si>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</si>
  <si>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</si>
  <si>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</si>
  <si>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</si>
  <si>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</si>
  <si>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</si>
  <si>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</si>
  <si>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</si>
  <si>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</si>
  <si>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</si>
  <si>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</si>
  <si>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</si>
  <si>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</si>
  <si>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</si>
  <si>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</si>
  <si>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</si>
  <si>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</si>
  <si>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</si>
  <si>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</si>
  <si>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</si>
  <si>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</si>
  <si>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</si>
  <si>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</si>
  <si>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</si>
  <si>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</si>
  <si>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</si>
  <si>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</si>
  <si>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</si>
  <si>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</si>
  <si>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</si>
  <si>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</si>
  <si>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</si>
  <si>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</si>
  <si>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</si>
  <si>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</si>
  <si>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</si>
  <si>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</si>
  <si>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</si>
  <si>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</si>
  <si>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</si>
  <si>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</si>
  <si>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</si>
  <si>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</si>
  <si>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</si>
  <si>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</si>
  <si>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</si>
  <si>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</si>
  <si>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</si>
  <si>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</si>
  <si>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</si>
  <si>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</si>
  <si>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</si>
  <si>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</si>
  <si>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</si>
  <si>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</si>
  <si>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</si>
  <si>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</si>
  <si>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</si>
  <si>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</si>
  <si>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</si>
  <si>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</si>
  <si>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</si>
  <si>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</si>
  <si>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</si>
  <si>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</si>
  <si>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</si>
  <si>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</si>
  <si>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</si>
  <si>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</si>
  <si>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</si>
  <si>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</si>
  <si>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</si>
  <si>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</si>
  <si>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</si>
  <si>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</si>
  <si>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</si>
  <si>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</si>
  <si>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</si>
  <si>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</si>
  <si>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</si>
  <si>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</si>
  <si>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</si>
  <si>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</si>
  <si>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</si>
  <si>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</si>
  <si>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</si>
  <si>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</si>
  <si>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</si>
  <si>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</si>
  <si>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</si>
  <si>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</si>
  <si>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</si>
  <si>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</si>
  <si>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</si>
  <si>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</si>
  <si>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</si>
  <si>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</si>
  <si>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</si>
  <si>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</si>
  <si>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</si>
  <si>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</si>
  <si>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</si>
  <si>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</si>
  <si>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</si>
  <si>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</si>
  <si>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</si>
  <si>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</si>
  <si>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</si>
  <si>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</si>
  <si>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</si>
  <si>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</si>
  <si>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</si>
  <si>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</si>
  <si>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</si>
  <si>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</si>
  <si>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</si>
  <si>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</si>
  <si>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</si>
  <si>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</si>
  <si>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</si>
  <si>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</si>
  <si>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</si>
  <si>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</si>
  <si>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</si>
  <si>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</si>
  <si>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</si>
  <si>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</si>
  <si>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</si>
  <si>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</si>
  <si>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</si>
  <si>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</si>
  <si>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</si>
  <si>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</si>
  <si>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</si>
  <si>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</si>
  <si>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</si>
  <si>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</si>
  <si>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</si>
  <si>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</si>
  <si>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</si>
  <si>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</si>
  <si>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</si>
  <si>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</si>
  <si>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</si>
  <si>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</si>
  <si>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</si>
  <si>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</si>
  <si>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</si>
  <si>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</si>
  <si>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</si>
  <si>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</si>
  <si>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</si>
  <si>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</si>
  <si>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</si>
  <si>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</si>
  <si>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</si>
  <si>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</si>
  <si>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</si>
  <si>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</si>
  <si>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</si>
  <si>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</si>
  <si>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</si>
  <si>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</si>
  <si>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</si>
  <si>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</si>
  <si>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</si>
  <si>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</si>
  <si>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</si>
  <si>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</si>
  <si>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</si>
  <si>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</si>
  <si>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</si>
  <si>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</si>
  <si>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</si>
  <si>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</si>
  <si>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</si>
  <si>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</si>
  <si>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</si>
  <si>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</si>
  <si>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</si>
  <si>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</si>
  <si>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</si>
  <si>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</si>
  <si>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</si>
  <si>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</si>
  <si>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</si>
  <si>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</si>
  <si>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</si>
  <si>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</si>
  <si>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</si>
  <si>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</si>
  <si>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</si>
  <si>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</si>
  <si>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</si>
  <si>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</si>
  <si>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</si>
  <si>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</si>
  <si>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</si>
  <si>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</si>
  <si>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</si>
  <si>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</si>
  <si>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</si>
  <si>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</si>
  <si>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</si>
  <si>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</si>
  <si>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</si>
  <si>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</si>
  <si>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</si>
  <si>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</si>
  <si>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</si>
  <si>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</si>
  <si>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</si>
  <si>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</si>
  <si>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</si>
  <si>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</si>
  <si>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</si>
  <si>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</si>
  <si>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</si>
  <si>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</si>
  <si>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</si>
  <si>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</si>
  <si>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</si>
  <si>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</si>
  <si>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</si>
  <si>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</si>
  <si>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</si>
  <si>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</si>
  <si>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</si>
  <si>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</si>
  <si>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</si>
  <si>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</si>
  <si>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</si>
  <si>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</si>
  <si>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</si>
  <si>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</si>
  <si>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</si>
  <si>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</si>
  <si>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</si>
  <si>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</si>
  <si>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</si>
  <si>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</si>
  <si>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</si>
  <si>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</si>
  <si>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</si>
  <si>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</si>
  <si>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</si>
  <si>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</si>
  <si>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</si>
  <si>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</si>
  <si>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</si>
  <si>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</si>
  <si>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</si>
  <si>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</si>
  <si>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</si>
  <si>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</si>
  <si>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</si>
  <si>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</si>
  <si>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</si>
  <si>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</si>
  <si>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</si>
  <si>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</si>
  <si>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</si>
  <si>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</si>
  <si>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</si>
  <si>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</si>
  <si>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</si>
  <si>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</si>
  <si>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</si>
  <si>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</si>
  <si>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</si>
  <si>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</si>
  <si>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</si>
  <si>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</si>
  <si>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</si>
  <si>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</si>
  <si>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</si>
  <si>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</si>
  <si>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</si>
  <si>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</si>
  <si>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</si>
  <si>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</si>
  <si>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</si>
  <si>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</si>
  <si>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</si>
  <si>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</si>
  <si>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</si>
  <si>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</si>
  <si>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</si>
  <si>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</si>
  <si>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</si>
  <si>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</si>
  <si>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</si>
  <si>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</si>
  <si>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</si>
  <si>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</si>
  <si>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</si>
  <si>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</si>
  <si>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</si>
  <si>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</si>
  <si>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</si>
  <si>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</si>
  <si>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</si>
  <si>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</si>
  <si>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</si>
  <si>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</si>
  <si>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</si>
  <si>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</si>
  <si>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</si>
  <si>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</si>
  <si>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</si>
  <si>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</si>
  <si>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</si>
  <si>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</si>
  <si>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</si>
  <si>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</si>
  <si>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</si>
  <si>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</si>
  <si>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</si>
  <si>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</si>
  <si>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</si>
  <si>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</si>
  <si>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</si>
  <si>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</si>
  <si>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</si>
  <si>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</si>
  <si>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</si>
  <si>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</si>
  <si>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</si>
  <si>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</si>
  <si>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</si>
  <si>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</si>
  <si>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</si>
  <si>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</si>
  <si>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</si>
  <si>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</si>
  <si>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</si>
  <si>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</si>
  <si>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</si>
  <si>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</si>
  <si>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</si>
  <si>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</si>
  <si>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</si>
  <si>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</si>
  <si>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</si>
  <si>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</si>
  <si>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</si>
  <si>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</si>
  <si>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</si>
  <si>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</si>
  <si>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</si>
  <si>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</si>
  <si>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</si>
  <si>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</si>
  <si>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</si>
  <si>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</si>
  <si>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</si>
  <si>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</si>
  <si>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</si>
  <si>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</si>
  <si>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</si>
  <si>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</si>
  <si>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</si>
  <si>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</si>
  <si>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</si>
  <si>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</si>
  <si>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</si>
  <si>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</si>
  <si>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</si>
  <si>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</si>
  <si>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</si>
  <si>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</si>
  <si>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</si>
  <si>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</si>
  <si>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</si>
  <si>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</si>
  <si>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</si>
  <si>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</si>
  <si>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</si>
  <si>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</si>
  <si>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</si>
  <si>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</si>
  <si>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</si>
  <si>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</si>
  <si>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</si>
  <si>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</si>
  <si>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</si>
  <si>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</si>
  <si>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</si>
  <si>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</si>
  <si>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</si>
  <si>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</si>
  <si>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</si>
  <si>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</si>
  <si>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</si>
  <si>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</si>
  <si>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</si>
  <si>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</si>
  <si>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</si>
  <si>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</si>
  <si>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</si>
  <si>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</si>
  <si>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</si>
  <si>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</si>
  <si>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</si>
  <si>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</si>
  <si>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</si>
  <si>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</si>
  <si>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</si>
  <si>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</si>
  <si>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</si>
  <si>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</si>
  <si>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</si>
  <si>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</si>
  <si>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</si>
  <si>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</si>
  <si>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</si>
  <si>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</si>
  <si>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</si>
  <si>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</si>
  <si>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</si>
  <si>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</si>
  <si>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</si>
  <si>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</si>
  <si>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</si>
  <si>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</si>
  <si>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</si>
  <si>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</si>
  <si>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</si>
  <si>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</si>
  <si>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</si>
  <si>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</si>
  <si>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</si>
  <si>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</si>
  <si>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</si>
  <si>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</si>
  <si>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</si>
  <si>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</si>
  <si>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</si>
  <si>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</si>
  <si>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</si>
  <si>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</si>
  <si>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</si>
  <si>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</si>
  <si>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</si>
  <si>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</si>
  <si>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</si>
  <si>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</si>
  <si>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</si>
  <si>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</si>
  <si>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</si>
  <si>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</si>
  <si>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</si>
  <si>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</si>
  <si>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</si>
  <si>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</si>
  <si>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</si>
  <si>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</si>
  <si>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</si>
  <si>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</si>
  <si>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</si>
  <si>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</si>
  <si>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</si>
  <si>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</si>
  <si>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</si>
  <si>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</si>
  <si>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</si>
  <si>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</si>
  <si>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</si>
  <si>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</si>
  <si>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</si>
  <si>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</si>
  <si>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</si>
  <si>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</si>
  <si>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</si>
  <si>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</si>
  <si>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</si>
  <si>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</si>
  <si>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</si>
  <si>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</si>
  <si>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</si>
  <si>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</si>
  <si>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</si>
  <si>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</si>
  <si>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</si>
  <si>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</si>
  <si>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</si>
  <si>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</si>
  <si>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</si>
  <si>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</si>
  <si>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</si>
  <si>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</si>
  <si>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</si>
  <si>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</si>
  <si>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</si>
  <si>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</si>
  <si>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</si>
  <si>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</si>
  <si>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</si>
  <si>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</si>
  <si>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</si>
  <si>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</si>
  <si>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</si>
  <si>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</si>
  <si>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</si>
  <si>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</si>
  <si>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</si>
  <si>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</si>
  <si>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</si>
  <si>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</si>
  <si>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</si>
  <si>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</si>
  <si>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</si>
  <si>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</si>
  <si>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</si>
  <si>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</si>
  <si>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</si>
  <si>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</si>
  <si>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</si>
  <si>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</si>
  <si>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</si>
  <si>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</si>
  <si>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</si>
  <si>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</si>
  <si>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</si>
  <si>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</si>
  <si>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</si>
  <si>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</si>
  <si>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</si>
  <si>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</si>
  <si>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</si>
  <si>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</si>
  <si>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</si>
  <si>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</si>
  <si>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</si>
  <si>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</si>
  <si>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</si>
  <si>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</si>
  <si>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</si>
  <si>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</si>
  <si>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</si>
  <si>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</si>
  <si>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</si>
  <si>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</si>
  <si>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</si>
  <si>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</si>
  <si>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</si>
  <si>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</si>
  <si>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</si>
  <si>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</si>
  <si>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</si>
  <si>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</si>
  <si>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</si>
  <si>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</si>
  <si>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</si>
  <si>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</si>
  <si>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</si>
  <si>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</si>
  <si>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</si>
  <si>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</si>
  <si>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</si>
  <si>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</si>
  <si>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</si>
  <si>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</si>
  <si>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</si>
  <si>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</si>
  <si>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</si>
  <si>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</si>
  <si>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</si>
  <si>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</si>
  <si>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</si>
  <si>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</si>
  <si>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</si>
  <si>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</si>
  <si>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</si>
  <si>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</si>
  <si>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</si>
  <si>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</si>
  <si>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</si>
  <si>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</si>
  <si>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</si>
  <si>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</si>
  <si>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</si>
  <si>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</si>
  <si>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</si>
  <si>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</si>
  <si>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</si>
  <si>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</si>
  <si>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</si>
  <si>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</si>
  <si>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</si>
  <si>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</si>
  <si>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</si>
  <si>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</si>
  <si>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</si>
  <si>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</si>
  <si>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</si>
  <si>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</si>
  <si>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</si>
  <si>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</si>
  <si>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</si>
  <si>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</si>
  <si>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</si>
  <si>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</si>
  <si>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</si>
  <si>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</si>
  <si>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</si>
  <si>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</si>
  <si>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</si>
  <si>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</si>
  <si>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</si>
  <si>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</si>
  <si>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</si>
  <si>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</si>
  <si>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</si>
  <si>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</si>
  <si>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</si>
  <si>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</si>
  <si>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</si>
  <si>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</si>
  <si>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</si>
  <si>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</si>
  <si>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</si>
  <si>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</si>
  <si>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</si>
  <si>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</si>
  <si>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</si>
  <si>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</si>
  <si>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</si>
  <si>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</si>
  <si>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</si>
  <si>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</si>
  <si>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</si>
  <si>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</si>
  <si>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</si>
  <si>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</si>
  <si>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</si>
  <si>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</si>
  <si>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</si>
  <si>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</si>
  <si>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</si>
  <si>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</si>
  <si>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</si>
  <si>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</si>
  <si>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</si>
  <si>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</si>
  <si>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</si>
  <si>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</si>
  <si>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</si>
  <si>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</si>
  <si>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</si>
  <si>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</si>
  <si>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</si>
  <si>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</si>
  <si>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</si>
  <si>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</si>
  <si>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</si>
  <si>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</si>
  <si>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</si>
  <si>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</si>
  <si>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</si>
  <si>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</si>
  <si>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</si>
  <si>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</si>
  <si>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</si>
  <si>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</si>
  <si>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</si>
  <si>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</si>
  <si>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</si>
  <si>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</si>
  <si>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</si>
  <si>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</si>
  <si>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</si>
  <si>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</si>
  <si>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</si>
  <si>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</si>
  <si>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</si>
  <si>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</si>
  <si>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</si>
  <si>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</si>
  <si>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</si>
  <si>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</si>
  <si>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</si>
  <si>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</si>
  <si>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</si>
  <si>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</si>
  <si>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</si>
  <si>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</si>
  <si>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</si>
  <si>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</si>
  <si>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</si>
  <si>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</si>
  <si>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</si>
  <si>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</si>
  <si>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</si>
  <si>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</si>
  <si>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</si>
  <si>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</si>
  <si>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</si>
  <si>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</si>
  <si>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</si>
  <si>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</si>
  <si>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</si>
  <si>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</si>
  <si>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</si>
  <si>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</si>
  <si>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</si>
  <si>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</si>
  <si>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</si>
  <si>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</si>
  <si>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</si>
  <si>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</si>
  <si>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</si>
  <si>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</si>
  <si>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</si>
  <si>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</si>
  <si>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</si>
  <si>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</si>
  <si>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</si>
  <si>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</si>
  <si>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</si>
  <si>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</si>
  <si>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</si>
  <si>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</si>
  <si>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</si>
  <si>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</si>
  <si>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</si>
  <si>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</si>
  <si>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</si>
  <si>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</si>
  <si>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</si>
  <si>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</si>
  <si>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</si>
  <si>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</si>
  <si>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</si>
  <si>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</si>
  <si>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</si>
  <si>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</si>
  <si>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</si>
  <si>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</si>
  <si>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</si>
  <si>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</si>
  <si>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</si>
  <si>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</si>
  <si>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</si>
  <si>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</si>
  <si>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</si>
  <si>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</si>
  <si>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</si>
  <si>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</si>
  <si>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</si>
  <si>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</si>
  <si>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</si>
  <si>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</si>
  <si>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</si>
  <si>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</si>
  <si>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</si>
  <si>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</si>
  <si>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</si>
  <si>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</si>
  <si>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</si>
  <si>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</si>
  <si>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</si>
  <si>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</si>
  <si>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</si>
  <si>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</si>
  <si>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</si>
  <si>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</si>
  <si>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</si>
  <si>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</si>
  <si>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</si>
  <si>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</si>
  <si>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</si>
  <si>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</si>
  <si>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</si>
  <si>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</si>
  <si>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</si>
  <si>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</si>
  <si>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</si>
  <si>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</si>
  <si>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</si>
  <si>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</si>
  <si>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</si>
  <si>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</si>
  <si>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</si>
  <si>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</si>
  <si>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</si>
  <si>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</si>
  <si>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</si>
  <si>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</si>
  <si>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</si>
  <si>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</si>
  <si>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</si>
  <si>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</si>
  <si>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</si>
  <si>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</si>
  <si>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</si>
  <si>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</si>
  <si>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</si>
  <si>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</si>
  <si>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</si>
  <si>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</si>
  <si>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</si>
  <si>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</si>
  <si>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</si>
  <si>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</si>
  <si>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</si>
  <si>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</si>
  <si>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</si>
  <si>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</si>
  <si>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</si>
  <si>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</si>
  <si>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</si>
  <si>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</si>
  <si>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</si>
  <si>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</si>
  <si>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</si>
  <si>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</si>
  <si>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</si>
  <si>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</si>
  <si>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</si>
  <si>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</si>
  <si>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</si>
  <si>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</si>
  <si>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</si>
  <si>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</si>
  <si>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</si>
  <si>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</si>
  <si>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</si>
  <si>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</si>
  <si>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</si>
  <si>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</si>
  <si>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</si>
  <si>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</si>
  <si>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</si>
  <si>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</si>
  <si>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</si>
  <si>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</si>
  <si>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</si>
  <si>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</si>
  <si>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</si>
  <si>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</si>
  <si>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</si>
  <si>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</si>
  <si>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</si>
  <si>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</si>
  <si>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</si>
  <si>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</si>
  <si>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</si>
  <si>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</si>
  <si>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</si>
  <si>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</si>
  <si>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</si>
  <si>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</si>
  <si>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</si>
  <si>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</si>
  <si>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</si>
  <si>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</si>
  <si>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</si>
  <si>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</si>
  <si>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</si>
  <si>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</si>
  <si>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</si>
  <si>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</si>
  <si>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</si>
  <si>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</si>
  <si>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</si>
  <si>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</si>
  <si>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</si>
  <si>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</si>
  <si>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</si>
  <si>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</si>
  <si>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</si>
  <si>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</si>
  <si>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</si>
  <si>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</si>
  <si>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</si>
  <si>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</si>
  <si>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</si>
  <si>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</si>
  <si>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</si>
  <si>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</si>
  <si>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</si>
  <si>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</si>
  <si>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</si>
  <si>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</si>
  <si>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</si>
  <si>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</si>
  <si>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</si>
  <si>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</si>
  <si>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</si>
  <si>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</si>
  <si>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</si>
  <si>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</si>
  <si>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</si>
  <si>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</si>
  <si>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</si>
  <si>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</si>
  <si>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</si>
  <si>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</si>
  <si>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</si>
  <si>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</si>
  <si>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</si>
  <si>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</si>
  <si>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</si>
  <si>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</si>
  <si>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</si>
  <si>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</si>
  <si>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</si>
  <si>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</si>
  <si>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</si>
  <si>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</si>
  <si>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</si>
  <si>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</si>
  <si>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</si>
  <si>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</si>
  <si>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</si>
  <si>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</si>
  <si>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</si>
  <si>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</si>
  <si>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</si>
  <si>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</si>
  <si>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</si>
  <si>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</si>
  <si>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</si>
  <si>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</si>
  <si>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</si>
  <si>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</si>
  <si>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</si>
  <si>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</si>
  <si>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</si>
  <si>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</si>
  <si>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</si>
  <si>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</si>
  <si>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</si>
  <si>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</si>
  <si>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</si>
  <si>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</si>
  <si>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</si>
  <si>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</si>
  <si>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</si>
  <si>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</si>
  <si>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</si>
  <si>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</si>
  <si>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</si>
  <si>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</si>
  <si>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</si>
  <si>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</si>
  <si>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</si>
  <si>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</si>
  <si>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</si>
  <si>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</si>
  <si>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</si>
  <si>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</si>
  <si>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</si>
  <si>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</si>
  <si>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</si>
  <si>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</si>
  <si>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</si>
  <si>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</si>
  <si>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</si>
  <si>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</si>
  <si>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</si>
  <si>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</si>
  <si>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</si>
  <si>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</si>
  <si>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</si>
  <si>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</si>
  <si>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</si>
  <si>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</si>
  <si>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</si>
  <si>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</si>
  <si>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</si>
  <si>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</si>
  <si>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</si>
  <si>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</si>
  <si>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</si>
  <si>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</si>
  <si>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</si>
  <si>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</si>
  <si>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</si>
  <si>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</si>
  <si>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</si>
  <si>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</si>
  <si>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</si>
  <si>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</si>
  <si>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</si>
  <si>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</si>
  <si>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</si>
  <si>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</si>
  <si>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</si>
  <si>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</si>
  <si>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</si>
  <si>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</si>
  <si>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</si>
  <si>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</si>
  <si>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</si>
  <si>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</si>
  <si>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</si>
  <si>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</si>
  <si>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</si>
  <si>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</si>
  <si>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</si>
  <si>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</si>
  <si>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</si>
  <si>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</si>
  <si>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</si>
  <si>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</si>
  <si>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</si>
  <si>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</si>
  <si>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</si>
  <si>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</si>
  <si>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</si>
  <si>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</si>
  <si>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</si>
  <si>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</si>
  <si>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</si>
  <si>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</si>
  <si>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</si>
  <si>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</si>
  <si>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</si>
  <si>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</si>
  <si>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</si>
  <si>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</si>
  <si>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</si>
  <si>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</si>
  <si>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</si>
  <si>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</si>
  <si>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</si>
  <si>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</si>
  <si>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</si>
  <si>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</si>
  <si>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</si>
  <si>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</si>
  <si>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</si>
  <si>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</si>
  <si>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</si>
  <si>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</si>
  <si>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</si>
  <si>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</si>
  <si>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</si>
  <si>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</si>
  <si>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</si>
  <si>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</si>
  <si>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</si>
  <si>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</si>
  <si>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</si>
  <si>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</si>
  <si>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</si>
  <si>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</si>
  <si>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</si>
  <si>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</si>
  <si>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</si>
  <si>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</si>
  <si>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</si>
  <si>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</si>
  <si>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</si>
  <si>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</si>
  <si>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</si>
  <si>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</si>
  <si>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</si>
  <si>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</si>
  <si>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</si>
  <si>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</si>
  <si>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</si>
  <si>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</si>
  <si>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</si>
  <si>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</si>
  <si>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</si>
  <si>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</si>
  <si>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</si>
  <si>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</si>
  <si>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</si>
  <si>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</si>
  <si>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</si>
  <si>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</si>
  <si>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</si>
  <si>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</si>
  <si>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</si>
  <si>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</si>
  <si>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</si>
  <si>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</si>
  <si>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</si>
  <si>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</si>
  <si>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</si>
  <si>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</si>
  <si>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</si>
  <si>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</si>
  <si>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</si>
  <si>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</si>
  <si>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</si>
  <si>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</si>
  <si>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</si>
  <si>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</si>
  <si>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</si>
  <si>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</si>
  <si>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</si>
  <si>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</si>
  <si>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</si>
  <si>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</si>
  <si>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</si>
  <si>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</si>
  <si>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</si>
  <si>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</si>
  <si>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</si>
  <si>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</si>
  <si>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</si>
  <si>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</si>
  <si>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</si>
  <si>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</si>
  <si>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</si>
  <si>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</si>
  <si>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</si>
  <si>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</si>
  <si>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</si>
  <si>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</si>
  <si>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</si>
  <si>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</si>
  <si>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</si>
  <si>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</si>
  <si>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</si>
  <si>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</si>
  <si>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</si>
  <si>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</si>
  <si>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</si>
  <si>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</si>
  <si>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</si>
  <si>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</si>
  <si>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</si>
  <si>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</si>
  <si>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</si>
  <si>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</si>
  <si>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</si>
  <si>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</si>
  <si>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</si>
  <si>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</si>
  <si>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</si>
  <si>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</si>
  <si>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</si>
  <si>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</si>
  <si>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</si>
  <si>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</si>
  <si>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</si>
  <si>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</si>
  <si>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</si>
  <si>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</si>
  <si>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</si>
  <si>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</si>
  <si>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</si>
  <si>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</si>
  <si>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</si>
  <si>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</si>
  <si>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</si>
  <si>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</si>
  <si>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</si>
  <si>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</si>
  <si>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</si>
  <si>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</si>
  <si>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</si>
  <si>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</si>
  <si>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</si>
  <si>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</si>
  <si>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</si>
  <si>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</si>
  <si>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</si>
  <si>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</si>
  <si>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</si>
  <si>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</si>
  <si>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</si>
  <si>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</si>
  <si>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</si>
  <si>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</si>
  <si>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</si>
  <si>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</si>
  <si>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</si>
  <si>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</si>
  <si>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</si>
  <si>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</si>
  <si>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</si>
  <si>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</si>
  <si>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</si>
  <si>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</si>
  <si>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</si>
  <si>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</si>
  <si>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</si>
  <si>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</si>
  <si>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</si>
  <si>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</si>
  <si>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</si>
  <si>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</si>
  <si>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</si>
  <si>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</si>
  <si>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</si>
  <si>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</si>
  <si>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</si>
  <si>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</si>
  <si>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</si>
  <si>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</si>
  <si>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</si>
  <si>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</si>
  <si>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</si>
  <si>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</si>
  <si>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</si>
  <si>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</si>
  <si>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</si>
  <si>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</si>
  <si>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</si>
  <si>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</si>
  <si>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</si>
  <si>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</si>
  <si>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</si>
  <si>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</si>
  <si>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</si>
  <si>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</si>
  <si>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</si>
  <si>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</si>
  <si>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</si>
  <si>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</si>
  <si>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</si>
  <si>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</si>
  <si>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</si>
  <si>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</si>
  <si>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</si>
  <si>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</si>
  <si>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</si>
  <si>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</si>
  <si>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</si>
  <si>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</si>
  <si>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</si>
  <si>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</si>
  <si>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</si>
  <si>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</si>
  <si>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</si>
  <si>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</si>
  <si>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</si>
  <si>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</si>
  <si>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</si>
  <si>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</si>
  <si>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</si>
  <si>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</si>
  <si>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</si>
  <si>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</si>
  <si>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</si>
  <si>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</si>
  <si>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</si>
  <si>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</si>
  <si>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</si>
  <si>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</si>
  <si>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</si>
  <si>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</si>
  <si>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</si>
  <si>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</si>
  <si>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</si>
  <si>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</si>
  <si>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</si>
  <si>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</si>
  <si>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</si>
  <si>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</si>
  <si>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</si>
  <si>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</si>
  <si>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</si>
  <si>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</si>
  <si>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</si>
  <si>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</si>
  <si>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</si>
  <si>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</si>
  <si>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</si>
  <si>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</si>
  <si>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</si>
  <si>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</si>
  <si>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</si>
  <si>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</si>
  <si>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</si>
  <si>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</si>
  <si>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</si>
  <si>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</si>
  <si>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</si>
  <si>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</si>
  <si>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</si>
  <si>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</si>
  <si>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</si>
  <si>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</si>
  <si>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</si>
  <si>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</si>
  <si>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</si>
  <si>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</si>
  <si>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</si>
  <si>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</si>
  <si>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</si>
  <si>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</si>
  <si>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</si>
  <si>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</si>
  <si>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</si>
  <si>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</si>
  <si>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</si>
  <si>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</si>
  <si>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</si>
  <si>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</si>
  <si>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</si>
  <si>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</si>
  <si>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</si>
  <si>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</si>
  <si>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</si>
  <si>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</si>
  <si>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</si>
  <si>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</si>
  <si>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</si>
  <si>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</si>
  <si>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</si>
  <si>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</si>
  <si>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</si>
  <si>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</si>
  <si>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</si>
  <si>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</si>
  <si>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</si>
  <si>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</si>
  <si>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</si>
  <si>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</si>
  <si>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</si>
  <si>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</si>
  <si>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</si>
  <si>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</si>
  <si>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</si>
  <si>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</si>
  <si>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</si>
  <si>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</si>
  <si>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</si>
  <si>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</si>
  <si>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</si>
  <si>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</si>
  <si>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</si>
  <si>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</si>
  <si>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</si>
  <si>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</si>
  <si>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</si>
  <si>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</si>
  <si>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</si>
  <si>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</si>
  <si>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</si>
  <si>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</si>
  <si>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</si>
  <si>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</si>
  <si>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</si>
  <si>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</si>
  <si>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</si>
  <si>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</si>
  <si>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</si>
  <si>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</si>
  <si>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</si>
  <si>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</si>
  <si>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</si>
  <si>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</si>
  <si>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</si>
  <si>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</si>
  <si>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</si>
  <si>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</si>
  <si>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</si>
  <si>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</si>
  <si>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</si>
  <si>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</si>
  <si>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</si>
  <si>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</si>
  <si>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</si>
  <si>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</si>
  <si>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</si>
  <si>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</si>
  <si>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</si>
  <si>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</si>
  <si>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</si>
  <si>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</si>
  <si>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</si>
  <si>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</si>
  <si>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</si>
  <si>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</si>
  <si>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</si>
  <si>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</si>
  <si>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</si>
  <si>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</si>
  <si>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</si>
  <si>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</si>
  <si>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</si>
  <si>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</si>
  <si>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</si>
  <si>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</si>
  <si>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</si>
  <si>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</si>
  <si>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</si>
  <si>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</si>
  <si>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</si>
  <si>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</si>
  <si>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</si>
  <si>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</si>
  <si>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</si>
  <si>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</si>
  <si>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</si>
  <si>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</si>
  <si>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</si>
  <si>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</si>
  <si>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</si>
  <si>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</si>
  <si>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</si>
  <si>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</si>
  <si>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</si>
  <si>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</si>
  <si>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</si>
  <si>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</si>
  <si>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</si>
  <si>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</si>
  <si>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</si>
  <si>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</si>
  <si>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</si>
  <si>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</si>
  <si>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</si>
  <si>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</si>
  <si>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</si>
  <si>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</si>
  <si>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</si>
  <si>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</si>
  <si>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</si>
  <si>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</si>
  <si>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</si>
  <si>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</si>
  <si>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</si>
  <si>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</si>
  <si>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</si>
  <si>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</si>
  <si>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</si>
  <si>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</si>
  <si>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</si>
  <si>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</si>
  <si>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</si>
  <si>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</si>
  <si>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</si>
  <si>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</si>
  <si>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</si>
  <si>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</si>
  <si>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</si>
  <si>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</si>
  <si>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</si>
  <si>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</si>
  <si>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</si>
  <si>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</si>
  <si>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</si>
  <si>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</si>
  <si>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</si>
  <si>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</si>
  <si>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</si>
  <si>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</si>
  <si>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</si>
  <si>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</si>
  <si>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</si>
  <si>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</si>
  <si>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</si>
  <si>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</si>
  <si>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</si>
  <si>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</si>
  <si>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</si>
  <si>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</si>
  <si>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</si>
  <si>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</si>
  <si>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</si>
  <si>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</si>
  <si>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</si>
  <si>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</si>
  <si>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</si>
  <si>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</si>
  <si>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</si>
  <si>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</si>
  <si>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</si>
  <si>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</si>
  <si>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</si>
  <si>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</si>
  <si>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</si>
  <si>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</si>
  <si>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</si>
  <si>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</si>
  <si>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</si>
  <si>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</si>
  <si>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</si>
  <si>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</si>
  <si>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</si>
  <si>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</si>
  <si>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</si>
  <si>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</si>
  <si>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</si>
  <si>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</si>
  <si>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</si>
  <si>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</si>
  <si>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</si>
  <si>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</si>
  <si>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</si>
  <si>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</si>
  <si>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</si>
  <si>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</si>
  <si>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</si>
  <si>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</si>
  <si>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</si>
  <si>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</si>
  <si>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</si>
  <si>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</si>
  <si>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</si>
  <si>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</si>
  <si>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</si>
  <si>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</si>
  <si>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</si>
  <si>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</si>
  <si>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</si>
  <si>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</si>
  <si>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</si>
  <si>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</si>
  <si>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</si>
  <si>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</si>
  <si>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</si>
  <si>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</si>
  <si>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</si>
  <si>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</si>
  <si>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</si>
  <si>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</si>
  <si>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</si>
  <si>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</si>
  <si>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</si>
  <si>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</si>
  <si>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</si>
  <si>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</si>
  <si>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</si>
  <si>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</si>
  <si>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</si>
  <si>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</si>
  <si>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</si>
  <si>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</si>
  <si>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</si>
  <si>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</si>
  <si>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</si>
  <si>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</si>
  <si>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</si>
  <si>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</si>
  <si>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</si>
  <si>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</si>
  <si>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</si>
  <si>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</si>
  <si>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</si>
  <si>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</si>
  <si>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</si>
  <si>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</si>
  <si>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</si>
  <si>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</si>
  <si>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</si>
  <si>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</si>
  <si>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</si>
  <si>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</si>
  <si>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</si>
  <si>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</si>
  <si>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</si>
  <si>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</si>
  <si>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</si>
  <si>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</si>
  <si>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</si>
  <si>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</si>
  <si>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</si>
  <si>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</si>
  <si>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</si>
  <si>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</si>
  <si>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</si>
  <si>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</si>
  <si>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</si>
  <si>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</si>
  <si>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</si>
  <si>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</si>
  <si>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</si>
  <si>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</si>
  <si>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</si>
  <si>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</si>
  <si>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</si>
  <si>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</si>
  <si>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</si>
  <si>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</si>
  <si>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</si>
  <si>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</si>
  <si>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</si>
  <si>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</si>
  <si>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</si>
  <si>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</si>
  <si>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</si>
  <si>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</si>
  <si>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</si>
  <si>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</si>
  <si>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</si>
  <si>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</si>
  <si>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</si>
  <si>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</si>
  <si>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</si>
  <si>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</si>
  <si>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</si>
  <si>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</si>
  <si>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</si>
  <si>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</si>
  <si>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</si>
  <si>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</si>
  <si>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</si>
  <si>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</si>
  <si>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</si>
  <si>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</si>
  <si>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</si>
  <si>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</si>
  <si>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</si>
  <si>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</si>
  <si>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</si>
  <si>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</si>
  <si>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</si>
  <si>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</si>
  <si>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</si>
  <si>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</si>
  <si>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</si>
  <si>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</si>
  <si>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</si>
  <si>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</si>
  <si>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</si>
  <si>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</si>
  <si>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</si>
  <si>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</si>
  <si>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</si>
  <si>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</si>
  <si>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</si>
  <si>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</si>
  <si>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</si>
  <si>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</si>
  <si>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</si>
  <si>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</si>
  <si>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</si>
  <si>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</si>
  <si>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</si>
  <si>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</si>
  <si>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</si>
  <si>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</si>
  <si>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</si>
  <si>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</si>
  <si>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</si>
  <si>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</si>
  <si>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</si>
  <si>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</si>
  <si>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</si>
  <si>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</si>
  <si>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</si>
  <si>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</si>
  <si>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</si>
  <si>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</si>
  <si>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</si>
  <si>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</si>
  <si>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</si>
  <si>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</si>
  <si>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</si>
  <si>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</si>
  <si>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</si>
  <si>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</si>
  <si>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</si>
  <si>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</si>
  <si>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</si>
  <si>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</si>
  <si>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</si>
  <si>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</si>
  <si>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</si>
  <si>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</si>
  <si>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</si>
  <si>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</si>
  <si>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</si>
  <si>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</si>
  <si>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</si>
  <si>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</si>
  <si>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</si>
  <si>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</si>
  <si>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</si>
  <si>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</si>
  <si>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</si>
  <si>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</si>
  <si>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</si>
  <si>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</si>
  <si>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</si>
  <si>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</si>
  <si>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</si>
  <si>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</si>
  <si>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</si>
  <si>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</si>
  <si>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</si>
  <si>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</si>
  <si>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</si>
  <si>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</si>
  <si>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</si>
  <si>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</si>
  <si>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</si>
  <si>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</si>
  <si>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</si>
  <si>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</si>
  <si>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</si>
  <si>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</si>
  <si>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</si>
  <si>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</si>
  <si>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</si>
  <si>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</si>
  <si>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</si>
  <si>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</si>
  <si>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</si>
  <si>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</si>
  <si>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</si>
  <si>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</si>
  <si>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</si>
  <si>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</si>
  <si>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</si>
  <si>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</si>
  <si>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</si>
  <si>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</si>
  <si>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</si>
  <si>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</si>
  <si>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</si>
  <si>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</si>
  <si>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</si>
  <si>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</si>
  <si>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</si>
  <si>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</si>
  <si>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</si>
  <si>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</si>
  <si>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</si>
  <si>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</si>
  <si>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</si>
  <si>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</si>
  <si>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</si>
  <si>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</si>
  <si>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</si>
  <si>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</si>
  <si>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</si>
  <si>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</si>
  <si>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</si>
  <si>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</si>
  <si>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</si>
  <si>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</si>
  <si>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</si>
  <si>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</si>
  <si>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</si>
  <si>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</si>
  <si>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</si>
  <si>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</si>
  <si>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</si>
  <si>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</si>
  <si>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</si>
  <si>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</si>
  <si>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</si>
  <si>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</si>
  <si>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</si>
  <si>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</si>
  <si>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</si>
  <si>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</si>
  <si>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</si>
  <si>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</si>
  <si>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</si>
  <si>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</si>
  <si>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</si>
  <si>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</si>
  <si>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</si>
  <si>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</si>
  <si>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</si>
  <si>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</si>
  <si>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</si>
  <si>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</si>
  <si>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</si>
  <si>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</si>
  <si>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</si>
  <si>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</si>
  <si>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</si>
  <si>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</si>
  <si>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</si>
  <si>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</si>
  <si>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</si>
  <si>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</si>
  <si>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</si>
  <si>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</si>
  <si>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</si>
  <si>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</si>
  <si>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</si>
  <si>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</si>
  <si>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</si>
  <si>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</si>
  <si>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</si>
  <si>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</si>
  <si>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</si>
  <si>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</si>
  <si>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</si>
  <si>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</si>
  <si>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</si>
  <si>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</si>
  <si>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</si>
  <si>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</si>
  <si>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</si>
  <si>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</si>
  <si>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</si>
  <si>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</si>
  <si>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</si>
  <si>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</si>
  <si>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</si>
  <si>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</si>
  <si>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</si>
  <si>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</si>
  <si>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</si>
  <si>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</si>
  <si>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</si>
  <si>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</si>
  <si>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</si>
  <si>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</si>
  <si>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</si>
  <si>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</si>
  <si>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</si>
  <si>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</si>
  <si>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</si>
  <si>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</si>
  <si>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</si>
  <si>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</si>
  <si>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</si>
  <si>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</si>
  <si>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</si>
  <si>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</si>
  <si>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</si>
  <si>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</si>
  <si>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</si>
  <si>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</si>
  <si>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</si>
  <si>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</si>
  <si>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</si>
  <si>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</si>
  <si>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</si>
  <si>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</si>
  <si>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</si>
  <si>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</si>
  <si>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</si>
  <si>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</si>
  <si>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</si>
  <si>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</si>
  <si>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</si>
  <si>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</si>
  <si>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</si>
  <si>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</si>
  <si>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</si>
  <si>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</si>
  <si>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</si>
  <si>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</si>
  <si>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</si>
  <si>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</si>
  <si>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</si>
  <si>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</si>
  <si>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</si>
  <si>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</si>
  <si>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</si>
  <si>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</si>
  <si>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</si>
  <si>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</si>
  <si>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</si>
  <si>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</si>
  <si>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</si>
  <si>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</si>
  <si>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</si>
  <si>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</si>
  <si>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</si>
  <si>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</si>
  <si>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</si>
  <si>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</si>
  <si>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</si>
  <si>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</si>
  <si>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</si>
  <si>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</si>
  <si>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</si>
  <si>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</si>
  <si>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</si>
  <si>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</si>
  <si>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</si>
  <si>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</si>
  <si>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</si>
  <si>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</si>
  <si>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</si>
  <si>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</si>
  <si>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</si>
  <si>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</si>
  <si>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</si>
  <si>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</si>
  <si>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</si>
  <si>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</si>
  <si>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</si>
  <si>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</si>
  <si>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</si>
  <si>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</si>
  <si>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</si>
  <si>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</si>
  <si>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</si>
  <si>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</si>
  <si>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</si>
  <si>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</si>
  <si>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</si>
  <si>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</si>
  <si>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</si>
  <si>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</si>
  <si>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</si>
  <si>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</si>
  <si>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</si>
  <si>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</si>
  <si>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</si>
  <si>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</si>
  <si>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</si>
  <si>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</si>
  <si>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</si>
  <si>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</si>
  <si>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</si>
  <si>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</si>
  <si>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</si>
  <si>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</si>
  <si>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</si>
  <si>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</si>
  <si>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</si>
  <si>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</si>
  <si>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</si>
  <si>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</si>
  <si>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</si>
  <si>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</si>
  <si>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</si>
  <si>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</si>
  <si>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</si>
  <si>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</si>
  <si>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</si>
  <si>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</si>
  <si>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</si>
  <si>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</si>
  <si>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</si>
  <si>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</si>
  <si>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</si>
  <si>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</si>
  <si>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</si>
  <si>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</si>
  <si>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</si>
  <si>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</si>
  <si>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</si>
  <si>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</si>
  <si>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</si>
  <si>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</si>
  <si>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</si>
  <si>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</si>
  <si>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</si>
  <si>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</si>
  <si>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</si>
  <si>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</si>
  <si>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</si>
  <si>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</si>
  <si>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</si>
  <si>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</si>
  <si>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</si>
  <si>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</si>
  <si>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</si>
  <si>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</si>
  <si>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</si>
  <si>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</si>
  <si>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</si>
  <si>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</si>
  <si>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</si>
  <si>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</si>
  <si>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</si>
  <si>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</si>
  <si>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</si>
  <si>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</si>
  <si>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</si>
  <si>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</si>
  <si>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</si>
  <si>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</si>
  <si>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</si>
  <si>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</si>
  <si>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</si>
  <si>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</si>
  <si>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</si>
  <si>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</si>
  <si>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</si>
  <si>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</si>
  <si>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</si>
  <si>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</si>
  <si>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</si>
  <si>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</si>
  <si>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</si>
  <si>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</si>
  <si>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</si>
  <si>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</si>
  <si>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</si>
  <si>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</si>
  <si>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</si>
  <si>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</si>
  <si>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</si>
  <si>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</si>
  <si>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</si>
  <si>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</si>
  <si>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</si>
  <si>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</si>
  <si>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</si>
  <si>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</si>
  <si>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</si>
  <si>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</si>
  <si>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</si>
  <si>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</si>
  <si>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</si>
  <si>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</si>
  <si>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</si>
  <si>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</si>
  <si>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</si>
  <si>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</si>
  <si>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</si>
  <si>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</si>
  <si>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</si>
  <si>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</si>
  <si>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</si>
  <si>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</si>
  <si>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</si>
  <si>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</si>
  <si>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</si>
  <si>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</si>
  <si>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</si>
  <si>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</si>
  <si>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</si>
  <si>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</si>
  <si>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</si>
  <si>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</si>
  <si>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</si>
  <si>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</si>
  <si>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</si>
  <si>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</si>
  <si>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</si>
  <si>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</si>
  <si>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</si>
  <si>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</si>
  <si>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</si>
  <si>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</si>
  <si>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</si>
  <si>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</si>
  <si>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</si>
  <si>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</si>
  <si>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</si>
  <si>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</si>
  <si>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</si>
  <si>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</si>
  <si>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</si>
  <si>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</si>
  <si>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</si>
  <si>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</si>
  <si>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</si>
  <si>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</si>
  <si>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</si>
  <si>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</si>
  <si>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</si>
  <si>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</si>
  <si>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</si>
  <si>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</si>
  <si>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</si>
  <si>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</si>
  <si>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</si>
  <si>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</si>
  <si>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</si>
  <si>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</si>
  <si>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</si>
  <si>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</si>
  <si>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</si>
  <si>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</si>
  <si>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</si>
  <si>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</si>
  <si>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</si>
  <si>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</si>
  <si>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</si>
  <si>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</si>
  <si>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</si>
  <si>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</si>
  <si>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</si>
  <si>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</si>
  <si>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</si>
  <si>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</si>
  <si>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</si>
  <si>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</si>
  <si>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</si>
  <si>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</si>
  <si>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</si>
  <si>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</si>
  <si>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</si>
  <si>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</si>
  <si>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</si>
  <si>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</si>
  <si>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</si>
  <si>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</si>
  <si>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</si>
  <si>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</si>
  <si>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</si>
  <si>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</si>
  <si>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</si>
  <si>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</si>
  <si>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</si>
  <si>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</si>
  <si>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</si>
  <si>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</si>
  <si>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</si>
  <si>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</si>
  <si>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</si>
  <si>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</si>
  <si>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</si>
  <si>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</si>
  <si>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</si>
  <si>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</si>
  <si>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</si>
  <si>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</si>
  <si>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</si>
  <si>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</si>
  <si>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</si>
  <si>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</si>
  <si>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</si>
  <si>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</si>
  <si>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</si>
  <si>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</si>
  <si>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</si>
  <si>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</si>
  <si>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</si>
  <si>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</si>
  <si>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</si>
  <si>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</si>
  <si>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</si>
  <si>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</si>
  <si>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</si>
  <si>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</si>
  <si>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</si>
  <si>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</si>
  <si>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</si>
  <si>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</si>
  <si>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</si>
  <si>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</si>
  <si>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</si>
  <si>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</si>
  <si>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</si>
  <si>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</si>
  <si>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</si>
  <si>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</si>
  <si>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</si>
  <si>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</si>
  <si>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</si>
  <si>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</si>
  <si>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</si>
  <si>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</si>
  <si>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</si>
  <si>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</si>
  <si>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</si>
  <si>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</si>
  <si>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</si>
  <si>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</si>
  <si>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</si>
  <si>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</si>
  <si>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</si>
  <si>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</si>
  <si>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</si>
  <si>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</si>
  <si>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</si>
  <si>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</si>
  <si>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</si>
  <si>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</si>
  <si>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</si>
  <si>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</si>
  <si>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</si>
  <si>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</si>
  <si>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</si>
  <si>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</si>
  <si>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</si>
  <si>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</si>
  <si>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</si>
  <si>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</si>
  <si>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</si>
  <si>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</si>
  <si>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</si>
  <si>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</si>
  <si>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</si>
  <si>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</si>
  <si>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</si>
  <si>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</si>
  <si>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</si>
  <si>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</si>
  <si>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</si>
  <si>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</si>
  <si>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</si>
  <si>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</si>
  <si>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</si>
  <si>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</si>
  <si>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</si>
  <si>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</si>
  <si>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</si>
  <si>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</si>
  <si>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</si>
  <si>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</si>
  <si>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</si>
  <si>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</si>
  <si>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</si>
  <si>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</si>
  <si>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</si>
  <si>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</si>
  <si>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</si>
  <si>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</si>
  <si>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</si>
  <si>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</si>
  <si>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</si>
  <si>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</si>
  <si>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</si>
  <si>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</si>
  <si>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</si>
  <si>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</si>
  <si>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</si>
  <si>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</si>
  <si>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</si>
  <si>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</si>
  <si>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</si>
  <si>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</si>
  <si>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</si>
  <si>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</si>
  <si>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</si>
  <si>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</si>
  <si>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</si>
  <si>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</si>
  <si>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</si>
  <si>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</si>
  <si>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</si>
  <si>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</si>
  <si>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</si>
  <si>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</si>
  <si>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</si>
  <si>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</si>
  <si>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</si>
  <si>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</si>
  <si>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</si>
  <si>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</si>
  <si>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</si>
  <si>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</si>
  <si>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</si>
  <si>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</si>
  <si>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</si>
  <si>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</si>
  <si>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</si>
  <si>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</si>
  <si>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</si>
  <si>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</si>
  <si>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</si>
  <si>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</si>
  <si>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</si>
  <si>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</si>
  <si>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</si>
  <si>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</si>
  <si>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</si>
  <si>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</si>
  <si>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</si>
  <si>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</si>
  <si>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</si>
  <si>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</si>
  <si>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</si>
  <si>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</si>
  <si>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</si>
  <si>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</si>
  <si>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</si>
  <si>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</si>
  <si>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</si>
  <si>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</si>
  <si>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</si>
  <si>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</si>
  <si>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</si>
  <si>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</si>
  <si>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</si>
  <si>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</si>
  <si>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</si>
  <si>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</si>
  <si>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</si>
  <si>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</si>
  <si>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</si>
  <si>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</si>
  <si>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</si>
  <si>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</si>
  <si>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</si>
  <si>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</si>
  <si>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</si>
  <si>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</si>
  <si>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</si>
  <si>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</si>
  <si>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</si>
  <si>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</si>
  <si>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</si>
  <si>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</si>
  <si>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</si>
  <si>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</si>
  <si>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</si>
  <si>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</si>
  <si>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</si>
  <si>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</si>
  <si>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</si>
  <si>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</si>
  <si>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</si>
  <si>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</si>
  <si>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</si>
  <si>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</si>
  <si>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</si>
  <si>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</si>
  <si>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</si>
  <si>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</si>
  <si>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</si>
  <si>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</si>
  <si>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</si>
  <si>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</si>
  <si>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</si>
  <si>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</si>
  <si>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</si>
  <si>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</si>
  <si>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</si>
  <si>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</si>
  <si>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</si>
  <si>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</si>
  <si>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</si>
  <si>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</si>
  <si>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</si>
  <si>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</si>
  <si>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</si>
  <si>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</si>
  <si>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</si>
  <si>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</si>
  <si>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</si>
  <si>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</si>
  <si>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</si>
  <si>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</si>
  <si>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</si>
  <si>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</si>
  <si>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</si>
  <si>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</si>
  <si>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</si>
  <si>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</si>
  <si>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</si>
  <si>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</si>
  <si>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</si>
  <si>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</si>
  <si>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</si>
  <si>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</si>
  <si>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</si>
  <si>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</si>
  <si>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</si>
  <si>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</si>
  <si>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</si>
  <si>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</si>
  <si>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</si>
  <si>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</si>
  <si>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</si>
  <si>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</si>
  <si>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</si>
  <si>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</si>
  <si>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</si>
  <si>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</si>
  <si>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</si>
  <si>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</si>
  <si>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</si>
  <si>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</si>
  <si>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</si>
  <si>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</si>
  <si>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</si>
  <si>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</si>
  <si>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</si>
  <si>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</si>
  <si>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</si>
  <si>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</si>
  <si>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</si>
  <si>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</si>
  <si>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</si>
  <si>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</si>
  <si>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</si>
  <si>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</si>
  <si>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</si>
  <si>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</si>
  <si>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</si>
  <si>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</si>
  <si>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</si>
  <si>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</si>
  <si>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</si>
  <si>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</si>
  <si>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</si>
  <si>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</si>
  <si>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</si>
  <si>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</si>
  <si>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</si>
  <si>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</si>
  <si>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</si>
  <si>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</si>
  <si>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</si>
  <si>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</si>
  <si>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</si>
  <si>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</si>
  <si>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</si>
  <si>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</si>
  <si>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</si>
  <si>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</si>
  <si>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</si>
  <si>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</si>
  <si>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</si>
  <si>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</si>
  <si>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</si>
  <si>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</si>
  <si>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</si>
  <si>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</si>
  <si>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</si>
  <si>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</si>
  <si>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</si>
  <si>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</si>
  <si>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</si>
  <si>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</si>
  <si>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</si>
  <si>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</si>
  <si>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</si>
  <si>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</si>
  <si>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</si>
  <si>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</si>
  <si>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</si>
  <si>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</si>
  <si>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</si>
  <si>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</si>
  <si>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</si>
  <si>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</si>
  <si>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</si>
  <si>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</si>
  <si>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</si>
  <si>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</si>
  <si>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</si>
  <si>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</si>
  <si>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</si>
  <si>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</si>
  <si>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</si>
  <si>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</si>
  <si>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</si>
  <si>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</si>
  <si>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</si>
  <si>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</si>
  <si>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</si>
  <si>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</si>
  <si>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</si>
  <si>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</si>
  <si>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</si>
  <si>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</si>
  <si>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</si>
  <si>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</si>
  <si>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</si>
  <si>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</si>
  <si>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</si>
  <si>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</si>
  <si>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</si>
  <si>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</si>
  <si>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</si>
  <si>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</si>
  <si>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</si>
  <si>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</si>
  <si>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</si>
  <si>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</si>
  <si>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</si>
  <si>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</si>
  <si>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</si>
  <si>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</si>
  <si>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</si>
  <si>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</si>
  <si>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</si>
  <si>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</si>
  <si>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</si>
  <si>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</si>
  <si>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</si>
  <si>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</si>
  <si>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</si>
  <si>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</si>
  <si>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</si>
  <si>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</si>
  <si>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</si>
  <si>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</si>
  <si>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</si>
  <si>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</si>
  <si>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</si>
  <si>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</si>
  <si>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</si>
  <si>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</si>
  <si>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</si>
  <si>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</si>
  <si>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</si>
  <si>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</si>
  <si>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</si>
  <si>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</si>
  <si>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</si>
  <si>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</si>
  <si>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</si>
  <si>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</si>
  <si>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</si>
  <si>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</si>
  <si>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</si>
  <si>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</si>
  <si>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</si>
  <si>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</si>
  <si>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</si>
  <si>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</si>
  <si>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</si>
  <si>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</si>
  <si>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</si>
  <si>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</si>
  <si>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</si>
  <si>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</si>
  <si>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</si>
  <si>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</si>
  <si>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</si>
  <si>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</si>
  <si>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</si>
  <si>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</si>
  <si>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</si>
  <si>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</si>
  <si>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</si>
  <si>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</si>
  <si>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</si>
  <si>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</si>
  <si>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</si>
  <si>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</si>
  <si>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</si>
  <si>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</si>
  <si>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</si>
  <si>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</si>
  <si>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</si>
  <si>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</si>
  <si>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</si>
  <si>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</si>
  <si>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</si>
  <si>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</si>
  <si>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</si>
  <si>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</si>
  <si>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</si>
  <si>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</si>
  <si>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</si>
  <si>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</si>
  <si>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</si>
  <si>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</si>
  <si>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</si>
  <si>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</si>
  <si>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</si>
  <si>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</si>
  <si>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</si>
  <si>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</si>
  <si>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</si>
  <si>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</si>
  <si>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</si>
  <si>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</si>
  <si>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</si>
  <si>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</si>
  <si>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</si>
  <si>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</si>
  <si>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</si>
  <si>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</si>
  <si>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</si>
  <si>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</si>
  <si>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</si>
  <si>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</si>
  <si>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</si>
  <si>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</si>
  <si>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</si>
  <si>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</si>
  <si>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</si>
  <si>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</si>
  <si>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</si>
  <si>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</si>
  <si>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</si>
  <si>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</si>
  <si>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</si>
  <si>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</si>
  <si>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</si>
  <si>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</si>
  <si>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</si>
  <si>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</si>
  <si>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</si>
  <si>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</si>
  <si>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</si>
  <si>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</si>
  <si>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</si>
  <si>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</si>
  <si>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</si>
  <si>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</si>
  <si>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</si>
  <si>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</si>
  <si>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</si>
  <si>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</si>
  <si>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</si>
  <si>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</si>
  <si>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</si>
  <si>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</si>
  <si>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</si>
  <si>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</si>
  <si>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</si>
  <si>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</si>
  <si>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</si>
  <si>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</si>
  <si>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</si>
  <si>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</si>
  <si>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</si>
  <si>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</si>
  <si>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</si>
  <si>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</si>
  <si>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</si>
  <si>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</si>
  <si>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</si>
  <si>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</si>
  <si>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</si>
  <si>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</si>
  <si>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</si>
  <si>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</si>
  <si>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</si>
  <si>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</si>
  <si>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</si>
  <si>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</si>
  <si>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</si>
  <si>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</si>
  <si>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</si>
  <si>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</si>
  <si>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</si>
  <si>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</si>
  <si>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</si>
  <si>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</si>
  <si>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</si>
  <si>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</si>
  <si>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</si>
  <si>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</si>
  <si>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</si>
  <si>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</si>
  <si>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</si>
  <si>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</si>
  <si>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</si>
  <si>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</si>
  <si>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</si>
  <si>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</si>
  <si>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</si>
  <si>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</si>
  <si>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</si>
  <si>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</si>
  <si>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</si>
  <si>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</si>
  <si>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</si>
  <si>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</si>
  <si>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</si>
  <si>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</si>
  <si>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</si>
  <si>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</si>
  <si>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</si>
  <si>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</si>
  <si>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</si>
  <si>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</si>
  <si>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</si>
  <si>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</si>
  <si>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</si>
  <si>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</si>
  <si>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</si>
  <si>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</si>
  <si>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</si>
  <si>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</si>
  <si>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</si>
  <si>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</si>
  <si>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</si>
  <si>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</si>
  <si>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</si>
  <si>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</si>
  <si>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</si>
  <si>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</si>
  <si>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</si>
  <si>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</si>
  <si>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</si>
  <si>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</si>
  <si>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</si>
  <si>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</si>
  <si>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</si>
  <si>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</si>
  <si>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</si>
  <si>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</si>
  <si>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</si>
  <si>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</si>
  <si>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</si>
  <si>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</si>
  <si>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</si>
  <si>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</si>
  <si>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</si>
  <si>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</si>
  <si>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</si>
  <si>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</si>
  <si>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</si>
  <si>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</si>
  <si>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</si>
  <si>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</si>
  <si>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</si>
  <si>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</si>
  <si>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</si>
  <si>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</si>
  <si>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</si>
  <si>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</si>
  <si>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</si>
  <si>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</si>
  <si>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</si>
  <si>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</si>
  <si>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</si>
  <si>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</si>
  <si>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</si>
  <si>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</si>
  <si>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</si>
  <si>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</si>
  <si>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</si>
  <si>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</si>
  <si>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</si>
  <si>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</si>
  <si>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</si>
  <si>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</si>
  <si>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</si>
  <si>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</si>
  <si>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</si>
  <si>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</si>
  <si>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</si>
  <si>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</si>
  <si>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</si>
  <si>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</si>
  <si>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</si>
  <si>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</si>
  <si>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</si>
  <si>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</si>
  <si>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</si>
  <si>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</si>
  <si>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</si>
  <si>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</si>
  <si>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</si>
  <si>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</si>
  <si>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</si>
  <si>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</si>
  <si>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</si>
  <si>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</si>
  <si>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</si>
  <si>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</si>
  <si>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</si>
  <si>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</si>
  <si>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</si>
  <si>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</si>
  <si>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</si>
  <si>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</si>
  <si>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</si>
  <si>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</si>
  <si>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</si>
  <si>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</si>
  <si>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</si>
  <si>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</si>
  <si>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</si>
  <si>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</si>
  <si>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</si>
  <si>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</si>
  <si>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</si>
  <si>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</si>
  <si>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</si>
  <si>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</si>
  <si>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</si>
  <si>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</si>
  <si>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</si>
  <si>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</si>
  <si>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</si>
  <si>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</si>
  <si>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</si>
  <si>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</si>
  <si>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</si>
  <si>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</si>
  <si>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</si>
  <si>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</si>
  <si>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</si>
  <si>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</si>
  <si>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</si>
  <si>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</si>
  <si>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</si>
  <si>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</si>
  <si>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</si>
  <si>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</si>
  <si>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</si>
  <si>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</si>
  <si>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</si>
  <si>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</si>
  <si>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</si>
  <si>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</si>
  <si>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</si>
  <si>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</si>
  <si>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</si>
  <si>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</si>
  <si>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</si>
  <si>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</si>
  <si>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</si>
  <si>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</si>
  <si>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</si>
  <si>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</si>
  <si>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</si>
  <si>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</si>
  <si>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</si>
  <si>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</si>
  <si>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</si>
  <si>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</si>
  <si>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</si>
  <si>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</si>
  <si>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</si>
  <si>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</si>
  <si>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</si>
  <si>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</si>
  <si>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</si>
  <si>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</si>
  <si>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</si>
  <si>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</si>
  <si>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</si>
  <si>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</si>
  <si>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</si>
  <si>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</si>
  <si>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</si>
  <si>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</si>
  <si>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</si>
  <si>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</si>
  <si>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</si>
  <si>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</si>
  <si>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</si>
  <si>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</si>
  <si>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</si>
  <si>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</si>
  <si>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</si>
  <si>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</si>
  <si>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</si>
  <si>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</si>
  <si>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</si>
  <si>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</si>
  <si>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</si>
  <si>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</si>
  <si>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</si>
  <si>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</si>
  <si>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</si>
  <si>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</si>
  <si>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</si>
  <si>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</si>
  <si>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</si>
  <si>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</si>
  <si>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</si>
  <si>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</si>
  <si>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</si>
  <si>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</si>
  <si>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</si>
  <si>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</si>
  <si>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</si>
  <si>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</si>
  <si>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</si>
  <si>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</si>
  <si>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</si>
  <si>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</si>
  <si>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</si>
  <si>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</si>
  <si>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</si>
  <si>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</si>
  <si>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</si>
  <si>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</si>
  <si>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</si>
  <si>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</si>
  <si>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</si>
  <si>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</si>
  <si>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</si>
  <si>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</si>
  <si>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</si>
  <si>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</si>
  <si>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</si>
  <si>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</si>
  <si>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</si>
  <si>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</si>
  <si>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</si>
  <si>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</si>
  <si>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</si>
  <si>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</si>
  <si>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</si>
  <si>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</si>
  <si>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</si>
  <si>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</si>
  <si>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</si>
  <si>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</si>
  <si>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</si>
  <si>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</si>
  <si>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</si>
  <si>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</si>
  <si>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</si>
  <si>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</si>
  <si>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</si>
  <si>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</si>
  <si>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</si>
  <si>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</si>
  <si>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</si>
  <si>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</si>
  <si>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</si>
  <si>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</si>
  <si>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</si>
  <si>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</si>
  <si>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</si>
  <si>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</si>
  <si>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</si>
  <si>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</si>
  <si>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</si>
  <si>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</si>
  <si>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</si>
  <si>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</si>
  <si>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</si>
  <si>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</si>
  <si>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</si>
  <si>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</si>
  <si>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</si>
  <si>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</si>
  <si>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</si>
  <si>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</si>
  <si>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</si>
  <si>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</si>
  <si>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</si>
  <si>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</si>
  <si>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</si>
  <si>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</si>
  <si>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</si>
  <si>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</si>
  <si>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</si>
  <si>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</si>
  <si>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</si>
  <si>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</si>
  <si>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</si>
  <si>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</si>
  <si>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</si>
  <si>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</si>
  <si>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</si>
  <si>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</si>
  <si>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</si>
  <si>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</si>
  <si>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</si>
  <si>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</si>
  <si>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</si>
  <si>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</si>
  <si>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</si>
  <si>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</si>
  <si>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</si>
  <si>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</si>
  <si>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</si>
  <si>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</si>
  <si>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</si>
  <si>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</si>
  <si>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</si>
  <si>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</si>
  <si>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</si>
  <si>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</si>
  <si>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</si>
  <si>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</si>
  <si>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</si>
  <si>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</si>
  <si>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</si>
  <si>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</si>
  <si>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</si>
  <si>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</si>
  <si>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</si>
  <si>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</si>
  <si>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</si>
  <si>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</si>
  <si>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</si>
  <si>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</si>
  <si>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</si>
  <si>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</si>
  <si>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</si>
  <si>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</si>
  <si>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</si>
  <si>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</si>
  <si>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</si>
  <si>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</si>
  <si>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</si>
  <si>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</si>
  <si>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</si>
  <si>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</si>
  <si>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</si>
  <si>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</si>
  <si>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</si>
  <si>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</si>
  <si>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</si>
  <si>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</si>
  <si>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</si>
  <si>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</si>
  <si>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</si>
  <si>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</si>
  <si>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</si>
  <si>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</si>
  <si>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</si>
  <si>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</si>
  <si>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</si>
  <si>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</si>
  <si>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</si>
  <si>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</si>
  <si>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</si>
  <si>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</si>
  <si>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</si>
  <si>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</si>
  <si>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</si>
  <si>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</si>
  <si>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</si>
  <si>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</si>
  <si>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</si>
  <si>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</si>
  <si>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</si>
  <si>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</si>
  <si>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</si>
  <si>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</si>
  <si>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</si>
  <si>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</si>
  <si>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</si>
  <si>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</si>
  <si>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</si>
  <si>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</si>
  <si>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</si>
  <si>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</si>
  <si>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</si>
  <si>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</si>
  <si>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</si>
  <si>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</si>
  <si>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</si>
  <si>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</si>
  <si>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</si>
  <si>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</si>
  <si>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</si>
  <si>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</si>
  <si>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</si>
  <si>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</si>
  <si>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</si>
  <si>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</si>
  <si>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</si>
  <si>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</si>
  <si>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</si>
  <si>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</si>
  <si>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</si>
  <si>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</si>
  <si>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</si>
  <si>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</si>
  <si>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</si>
  <si>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</si>
  <si>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</si>
  <si>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</si>
  <si>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</si>
  <si>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</si>
  <si>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</si>
  <si>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</si>
  <si>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</si>
  <si>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</si>
  <si>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</si>
  <si>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</si>
  <si>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</si>
  <si>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</si>
  <si>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</si>
  <si>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</si>
  <si>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</si>
  <si>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</si>
  <si>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</si>
  <si>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</si>
  <si>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</si>
  <si>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</si>
  <si>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</si>
  <si>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</si>
  <si>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</si>
  <si>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</si>
  <si>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</si>
  <si>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</si>
  <si>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</si>
  <si>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</si>
  <si>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</si>
  <si>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</si>
  <si>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</si>
  <si>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</si>
  <si>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</si>
  <si>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</si>
  <si>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</si>
  <si>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</si>
  <si>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</si>
  <si>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</si>
  <si>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</si>
  <si>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</si>
  <si>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</si>
  <si>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</si>
  <si>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</si>
  <si>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</si>
  <si>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</si>
  <si>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</si>
  <si>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</si>
  <si>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</si>
  <si>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</si>
  <si>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</si>
  <si>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</si>
  <si>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</si>
  <si>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</si>
  <si>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</si>
  <si>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</si>
  <si>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</si>
  <si>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</si>
  <si>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</si>
  <si>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</si>
  <si>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</si>
  <si>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</si>
  <si>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</si>
  <si>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</si>
  <si>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</si>
  <si>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</si>
  <si>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</si>
  <si>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</si>
  <si>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</si>
  <si>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</si>
  <si>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</si>
  <si>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</si>
  <si>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</si>
  <si>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</si>
  <si>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</si>
  <si>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</si>
  <si>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</si>
  <si>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</si>
  <si>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</si>
  <si>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</si>
  <si>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</si>
  <si>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</si>
  <si>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</si>
  <si>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</si>
  <si>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</si>
  <si>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</si>
  <si>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</si>
  <si>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</si>
  <si>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</si>
  <si>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</si>
  <si>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</si>
  <si>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</si>
  <si>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</si>
  <si>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</si>
  <si>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</si>
  <si>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</si>
  <si>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</si>
  <si>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</si>
  <si>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</si>
  <si>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</si>
  <si>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</si>
  <si>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</si>
  <si>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</si>
  <si>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</si>
  <si>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</si>
  <si>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</si>
  <si>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</si>
  <si>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</si>
  <si>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</si>
  <si>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</si>
  <si>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</si>
  <si>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</si>
  <si>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</si>
  <si>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</si>
  <si>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</si>
  <si>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</si>
  <si>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</si>
  <si>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</si>
  <si>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</si>
  <si>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</si>
  <si>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</si>
  <si>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</si>
  <si>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</si>
  <si>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</si>
  <si>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</si>
  <si>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</si>
  <si>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</si>
  <si>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</si>
  <si>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</si>
  <si>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</si>
  <si>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</si>
  <si>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</si>
  <si>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</si>
  <si>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</si>
  <si>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</si>
  <si>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</si>
  <si>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</si>
  <si>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</si>
  <si>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</si>
  <si>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</si>
  <si>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</si>
  <si>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</si>
  <si>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</si>
  <si>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</si>
  <si>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</si>
  <si>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</si>
  <si>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</si>
  <si>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</si>
  <si>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</si>
  <si>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</si>
  <si>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</si>
  <si>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</si>
  <si>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</si>
  <si>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</si>
  <si>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</si>
  <si>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</si>
  <si>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</si>
  <si>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</si>
  <si>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</si>
  <si>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</si>
  <si>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</si>
  <si>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</si>
  <si>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</si>
  <si>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</si>
  <si>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</si>
  <si>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</si>
  <si>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</si>
  <si>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</si>
  <si>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</si>
  <si>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</si>
  <si>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</si>
  <si>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</si>
  <si>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</si>
  <si>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</si>
  <si>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</si>
  <si>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</si>
  <si>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</si>
  <si>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</si>
  <si>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</si>
  <si>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</si>
  <si>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</si>
  <si>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</si>
  <si>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</si>
  <si>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</si>
  <si>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</si>
  <si>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</si>
  <si>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</si>
  <si>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</si>
  <si>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</si>
  <si>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</si>
  <si>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</si>
  <si>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</si>
  <si>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</si>
  <si>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</si>
  <si>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</si>
  <si>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</si>
  <si>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</si>
  <si>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</si>
  <si>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</si>
  <si>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</si>
  <si>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</si>
  <si>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</si>
  <si>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</si>
  <si>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</si>
  <si>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</si>
  <si>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</si>
  <si>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</si>
  <si>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</si>
  <si>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</si>
  <si>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</si>
  <si>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</si>
  <si>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</si>
  <si>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</si>
  <si>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</si>
  <si>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</si>
  <si>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</si>
  <si>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</si>
  <si>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</si>
  <si>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</si>
  <si>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</si>
  <si>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</si>
  <si>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</si>
  <si>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</si>
  <si>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</si>
  <si>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</si>
  <si>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</si>
  <si>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</si>
  <si>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</si>
  <si>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</si>
  <si>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</si>
  <si>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</si>
  <si>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</si>
  <si>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</si>
  <si>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</si>
  <si>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</si>
  <si>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</si>
  <si>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</si>
  <si>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</si>
  <si>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</si>
  <si>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</si>
  <si>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</si>
  <si>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</si>
  <si>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</si>
  <si>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</si>
  <si>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</si>
  <si>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</si>
  <si>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</si>
  <si>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</si>
  <si>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</si>
  <si>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</si>
  <si>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</si>
  <si>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</si>
  <si>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</si>
  <si>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</si>
  <si>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</si>
  <si>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</si>
  <si>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</si>
  <si>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</si>
  <si>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</si>
  <si>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</si>
  <si>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</si>
  <si>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</si>
  <si>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</si>
  <si>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</si>
  <si>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</si>
  <si>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</si>
  <si>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</si>
  <si>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</si>
  <si>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</si>
  <si>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</si>
  <si>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</si>
  <si>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</si>
  <si>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</si>
  <si>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</si>
  <si>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</si>
  <si>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</si>
  <si>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</si>
  <si>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</si>
  <si>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</si>
  <si>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</si>
  <si>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</si>
  <si>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</si>
  <si>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</si>
  <si>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</si>
  <si>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</si>
  <si>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</si>
  <si>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</si>
  <si>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</si>
  <si>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</si>
  <si>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</si>
  <si>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</si>
  <si>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</si>
  <si>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</si>
  <si>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</si>
  <si>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</si>
  <si>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</si>
  <si>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</si>
  <si>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</si>
  <si>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</si>
  <si>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</si>
  <si>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</si>
  <si>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</si>
  <si>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</si>
  <si>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</si>
  <si>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</si>
  <si>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</si>
  <si>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</si>
  <si>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</si>
  <si>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</si>
  <si>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</si>
  <si>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</si>
  <si>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</si>
  <si>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</si>
  <si>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</si>
  <si>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</si>
  <si>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</si>
  <si>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</si>
  <si>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</si>
  <si>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</si>
  <si>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</si>
  <si>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</si>
  <si>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</si>
  <si>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</si>
  <si>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</si>
  <si>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</si>
  <si>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</si>
  <si>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</si>
  <si>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</si>
  <si>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</si>
  <si>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</si>
  <si>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</si>
  <si>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</si>
  <si>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</si>
  <si>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</si>
  <si>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</si>
  <si>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</si>
  <si>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</si>
  <si>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</si>
  <si>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</si>
  <si>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</si>
  <si>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</si>
  <si>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</si>
  <si>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</si>
  <si>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</si>
  <si>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</si>
  <si>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</si>
  <si>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</si>
  <si>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</si>
  <si>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</si>
  <si>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</si>
  <si>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</si>
  <si>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</si>
  <si>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</si>
  <si>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</si>
  <si>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</si>
  <si>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</si>
  <si>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</si>
  <si>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</si>
  <si>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</si>
  <si>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</si>
  <si>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</si>
  <si>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</si>
  <si>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</si>
  <si>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</si>
  <si>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</si>
  <si>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</si>
  <si>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</si>
  <si>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</si>
  <si>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</si>
  <si>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</si>
  <si>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</si>
  <si>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</si>
  <si>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</si>
  <si>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</si>
  <si>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</si>
  <si>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</si>
  <si>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</si>
  <si>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</si>
  <si>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</si>
  <si>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</si>
  <si>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</si>
  <si>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</si>
  <si>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</si>
  <si>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</si>
  <si>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</si>
  <si>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</si>
  <si>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</si>
  <si>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</si>
  <si>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</si>
  <si>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</si>
  <si>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</si>
  <si>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</si>
  <si>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</si>
  <si>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</si>
  <si>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</si>
  <si>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</si>
  <si>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</si>
  <si>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</si>
  <si>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</si>
  <si>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</si>
  <si>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</si>
  <si>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</si>
  <si>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</si>
  <si>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</si>
  <si>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</si>
  <si>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</si>
  <si>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</si>
  <si>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</si>
  <si>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</si>
  <si>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</si>
  <si>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</si>
  <si>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</si>
  <si>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</si>
  <si>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</si>
  <si>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</si>
  <si>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</si>
  <si>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</si>
  <si>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</si>
  <si>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</si>
  <si>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</si>
  <si>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</si>
  <si>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</si>
  <si>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</si>
  <si>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</si>
  <si>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</si>
  <si>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</si>
  <si>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</si>
  <si>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</si>
  <si>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</si>
  <si>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</si>
  <si>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</si>
  <si>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</si>
  <si>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</si>
  <si>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</si>
  <si>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</si>
  <si>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</si>
  <si>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</si>
  <si>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</si>
  <si>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</si>
  <si>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</si>
  <si>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</si>
  <si>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</si>
  <si>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</si>
  <si>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</si>
  <si>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</si>
  <si>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</si>
  <si>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</si>
  <si>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</si>
  <si>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</si>
  <si>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</si>
  <si>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</si>
  <si>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</si>
  <si>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</si>
  <si>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</si>
  <si>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</si>
  <si>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</si>
  <si>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</si>
  <si>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</si>
  <si>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</si>
  <si>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</si>
  <si>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</si>
  <si>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</si>
  <si>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</si>
  <si>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</si>
  <si>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</si>
  <si>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</si>
  <si>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</si>
  <si>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</si>
  <si>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</si>
  <si>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</si>
  <si>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</si>
  <si>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</si>
  <si>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</si>
  <si>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</si>
  <si>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</si>
  <si>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</si>
  <si>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</si>
  <si>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</si>
  <si>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</si>
  <si>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</si>
  <si>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</si>
  <si>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</si>
  <si>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</si>
  <si>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</si>
  <si>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</si>
  <si>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</si>
  <si>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</si>
  <si>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</si>
  <si>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</si>
  <si>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</si>
  <si>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</si>
  <si>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</si>
  <si>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</si>
  <si>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</si>
  <si>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</si>
  <si>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</si>
  <si>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</si>
  <si>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</si>
  <si>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</si>
  <si>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</si>
  <si>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</si>
  <si>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</si>
  <si>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</si>
  <si>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</si>
  <si>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</si>
  <si>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</si>
  <si>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</si>
  <si>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</si>
  <si>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</si>
  <si>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</si>
  <si>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</si>
  <si>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</si>
  <si>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</si>
  <si>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</si>
  <si>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</si>
  <si>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</si>
  <si>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</si>
  <si>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</si>
  <si>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</si>
  <si>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</si>
  <si>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</si>
  <si>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</si>
  <si>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</si>
  <si>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</si>
  <si>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</si>
  <si>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</si>
  <si>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</si>
  <si>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</si>
  <si>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</si>
  <si>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</si>
  <si>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</si>
  <si>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</si>
  <si>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</si>
  <si>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</si>
  <si>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</si>
  <si>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</si>
  <si>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</si>
  <si>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</si>
  <si>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</si>
  <si>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</si>
  <si>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</si>
  <si>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</si>
  <si>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</si>
  <si>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</si>
  <si>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</si>
  <si>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</si>
  <si>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</si>
  <si>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</si>
  <si>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</si>
  <si>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</si>
  <si>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</si>
  <si>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</si>
  <si>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</si>
  <si>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</si>
  <si>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</si>
  <si>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</si>
  <si>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</si>
  <si>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</si>
  <si>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</si>
  <si>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</si>
  <si>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</si>
  <si>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</si>
  <si>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</si>
  <si>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</si>
  <si>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</si>
  <si>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</si>
  <si>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</si>
  <si>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</si>
  <si>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</si>
  <si>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</si>
  <si>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</si>
  <si>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</si>
  <si>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</si>
  <si>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</si>
  <si>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</si>
  <si>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</si>
  <si>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</si>
  <si>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</si>
  <si>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</si>
  <si>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</si>
  <si>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</si>
  <si>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</si>
  <si>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</si>
  <si>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</si>
  <si>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</si>
  <si>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</si>
  <si>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</si>
  <si>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</si>
  <si>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</si>
  <si>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</si>
  <si>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</si>
  <si>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</si>
  <si>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</si>
  <si>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</si>
  <si>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</si>
  <si>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</si>
  <si>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</si>
  <si>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</si>
  <si>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</si>
  <si>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</si>
  <si>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</si>
  <si>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</si>
  <si>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</si>
  <si>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</si>
  <si>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</si>
  <si>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</si>
  <si>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</si>
  <si>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</si>
  <si>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</si>
  <si>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</si>
  <si>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</si>
  <si>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</si>
  <si>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</si>
  <si>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</si>
  <si>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</si>
  <si>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</si>
  <si>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</si>
  <si>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</si>
  <si>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</si>
  <si>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</si>
  <si>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</si>
  <si>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</si>
  <si>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</si>
  <si>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</si>
  <si>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</si>
  <si>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</si>
  <si>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</si>
  <si>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</si>
  <si>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</si>
  <si>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</si>
  <si>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</si>
  <si>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</si>
  <si>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</si>
  <si>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</si>
  <si>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</si>
  <si>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</si>
  <si>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</si>
  <si>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</si>
  <si>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</si>
  <si>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</si>
  <si>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</si>
  <si>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</si>
  <si>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</si>
  <si>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</si>
  <si>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</si>
  <si>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</si>
  <si>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</si>
  <si>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</si>
  <si>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</si>
  <si>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</si>
  <si>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</si>
  <si>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</si>
  <si>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</si>
  <si>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</si>
  <si>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</si>
  <si>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</si>
  <si>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</si>
  <si>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</si>
  <si>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</si>
  <si>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</si>
  <si>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</si>
  <si>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</si>
  <si>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</si>
  <si>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</si>
  <si>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</si>
  <si>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</si>
  <si>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</si>
  <si>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</si>
  <si>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</si>
  <si>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</si>
  <si>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</si>
  <si>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</si>
  <si>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</si>
  <si>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</si>
  <si>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</si>
  <si>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</si>
  <si>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</si>
  <si>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</si>
  <si>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</si>
  <si>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</si>
  <si>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</si>
  <si>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</si>
  <si>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</si>
  <si>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</si>
  <si>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</si>
  <si>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</si>
  <si>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</si>
  <si>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</si>
  <si>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</si>
  <si>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</si>
  <si>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</si>
  <si>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</si>
  <si>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</si>
  <si>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</si>
  <si>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</si>
  <si>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</si>
  <si>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</si>
  <si>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</si>
  <si>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</si>
  <si>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</si>
  <si>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</si>
  <si>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</si>
  <si>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</si>
  <si>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</si>
  <si>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</si>
  <si>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</si>
  <si>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</si>
  <si>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</si>
  <si>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</si>
  <si>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</si>
  <si>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</si>
  <si>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</si>
  <si>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</si>
  <si>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</si>
  <si>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</si>
  <si>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</si>
  <si>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</si>
  <si>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</si>
  <si>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</si>
  <si>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</si>
  <si>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</si>
  <si>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</si>
  <si>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</si>
  <si>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</si>
  <si>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</si>
  <si>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</si>
  <si>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</si>
  <si>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</si>
  <si>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</si>
  <si>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</si>
  <si>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</si>
  <si>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</si>
  <si>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</si>
  <si>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</si>
  <si>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</si>
  <si>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</si>
  <si>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</si>
  <si>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</si>
  <si>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</si>
  <si>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</si>
  <si>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</si>
  <si>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</si>
  <si>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</si>
  <si>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</si>
  <si>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</si>
  <si>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</si>
  <si>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</si>
  <si>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</si>
  <si>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</si>
  <si>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</si>
  <si>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</si>
  <si>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</si>
  <si>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</si>
  <si>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</si>
  <si>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</si>
  <si>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</si>
  <si>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</si>
  <si>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</si>
  <si>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</si>
  <si>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</si>
  <si>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</si>
  <si>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</si>
  <si>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</si>
  <si>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</si>
  <si>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</si>
  <si>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</si>
  <si>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</si>
  <si>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</si>
  <si>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</si>
  <si>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</si>
  <si>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</si>
  <si>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</si>
  <si>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</si>
  <si>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</si>
  <si>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</si>
  <si>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</si>
  <si>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</si>
  <si>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</si>
  <si>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</si>
  <si>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</si>
  <si>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</si>
  <si>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</si>
  <si>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</si>
  <si>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</si>
  <si>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</si>
  <si>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</si>
  <si>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</si>
  <si>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</si>
  <si>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</si>
  <si>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</si>
  <si>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</si>
  <si>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</si>
  <si>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</si>
  <si>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</si>
  <si>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</si>
  <si>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</si>
  <si>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</si>
  <si>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</si>
  <si>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</si>
  <si>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</si>
  <si>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</si>
  <si>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</si>
  <si>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</si>
  <si>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</si>
  <si>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</si>
  <si>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</si>
  <si>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</si>
  <si>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</si>
  <si>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</si>
  <si>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</si>
  <si>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</si>
  <si>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</si>
  <si>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</si>
  <si>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</si>
  <si>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</si>
  <si>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</si>
  <si>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</si>
  <si>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</si>
  <si>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</si>
  <si>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</si>
  <si>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</si>
  <si>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</si>
  <si>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</si>
  <si>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</si>
  <si>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</si>
  <si>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</si>
  <si>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</si>
  <si>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</si>
  <si>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</si>
  <si>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</si>
  <si>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</si>
  <si>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</si>
  <si>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</si>
  <si>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</si>
  <si>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</si>
  <si>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</si>
  <si>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</si>
  <si>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</si>
  <si>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</si>
  <si>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</si>
  <si>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</si>
  <si>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</si>
  <si>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</si>
  <si>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</si>
  <si>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</si>
  <si>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</si>
  <si>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</si>
  <si>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</si>
  <si>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</si>
  <si>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</si>
  <si>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</si>
  <si>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</si>
  <si>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</si>
  <si>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</si>
  <si>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</si>
  <si>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</si>
  <si>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</si>
  <si>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</si>
  <si>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</si>
  <si>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</si>
  <si>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</si>
  <si>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</si>
  <si>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</si>
  <si>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</si>
  <si>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</si>
  <si>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</si>
  <si>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</si>
  <si>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</si>
  <si>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</si>
  <si>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</si>
  <si>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</si>
  <si>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</si>
  <si>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</si>
  <si>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</si>
  <si>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</si>
  <si>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</si>
  <si>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</si>
  <si>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</si>
  <si>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</si>
  <si>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</si>
  <si>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</si>
  <si>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</si>
  <si>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</si>
  <si>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</si>
  <si>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</si>
  <si>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</si>
  <si>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</si>
  <si>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</si>
  <si>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</si>
  <si>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</si>
  <si>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</si>
  <si>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</si>
  <si>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</si>
  <si>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</si>
  <si>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</si>
  <si>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</si>
  <si>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</si>
  <si>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</si>
  <si>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</si>
  <si>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</si>
  <si>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</si>
  <si>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</si>
  <si>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</si>
  <si>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</si>
  <si>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</si>
  <si>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</si>
  <si>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</si>
  <si>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</si>
  <si>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</si>
  <si>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</si>
  <si>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</si>
  <si>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</si>
  <si>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</si>
  <si>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</si>
  <si>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</si>
  <si>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</si>
  <si>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</si>
  <si>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</si>
  <si>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</si>
  <si>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</si>
  <si>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</si>
  <si>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</si>
  <si>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</si>
  <si>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</si>
  <si>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</si>
  <si>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</si>
  <si>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</si>
  <si>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</si>
  <si>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</si>
  <si>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</si>
  <si>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</si>
  <si>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</si>
  <si>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</si>
  <si>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</si>
  <si>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</si>
  <si>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</si>
  <si>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</si>
  <si>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</si>
  <si>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</si>
  <si>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</si>
  <si>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</si>
  <si>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</si>
  <si>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</si>
  <si>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</si>
  <si>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</si>
  <si>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</si>
  <si>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</si>
  <si>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</si>
  <si>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</si>
  <si>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</si>
  <si>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</si>
  <si>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</si>
  <si>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</si>
  <si>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</si>
  <si>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</si>
  <si>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</si>
  <si>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</si>
  <si>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</si>
  <si>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</si>
  <si>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</si>
  <si>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</si>
  <si>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</si>
  <si>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</si>
  <si>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</si>
  <si>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</si>
  <si>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</si>
  <si>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</si>
  <si>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</si>
  <si>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</si>
  <si>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</si>
  <si>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</si>
  <si>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</si>
  <si>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</si>
  <si>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</si>
  <si>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</si>
  <si>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</si>
  <si>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</si>
  <si>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</si>
  <si>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</si>
  <si>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</si>
  <si>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</si>
  <si>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</si>
  <si>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</si>
  <si>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</si>
  <si>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</si>
  <si>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</si>
  <si>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</si>
  <si>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</si>
  <si>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</si>
  <si>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</si>
  <si>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</si>
  <si>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</si>
  <si>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</si>
  <si>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</si>
  <si>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</si>
  <si>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</si>
  <si>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</si>
  <si>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</si>
  <si>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</si>
  <si>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</si>
  <si>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</si>
  <si>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</si>
  <si>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</si>
  <si>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</si>
  <si>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</si>
  <si>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</si>
  <si>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</si>
  <si>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</si>
  <si>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</si>
  <si>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</si>
  <si>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</si>
  <si>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</si>
  <si>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</si>
  <si>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</si>
  <si>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</si>
  <si>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</si>
  <si>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</si>
  <si>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</si>
  <si>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</si>
  <si>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</si>
  <si>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</si>
  <si>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</si>
  <si>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</si>
  <si>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</si>
  <si>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</si>
  <si>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</si>
  <si>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</si>
  <si>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</si>
  <si>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</si>
  <si>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</si>
  <si>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</si>
  <si>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</si>
  <si>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</si>
  <si>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</si>
  <si>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</si>
  <si>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</si>
  <si>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</si>
  <si>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</si>
  <si>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</si>
  <si>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</si>
  <si>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</si>
  <si>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</si>
  <si>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</si>
  <si>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</si>
  <si>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</si>
  <si>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</si>
  <si>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</si>
  <si>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</si>
  <si>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</si>
  <si>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</si>
  <si>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</si>
  <si>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</si>
  <si>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</si>
  <si>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</si>
  <si>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</si>
  <si>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</si>
  <si>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</si>
  <si>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</si>
  <si>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</si>
  <si>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</si>
  <si>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</si>
  <si>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</si>
  <si>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</si>
  <si>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</si>
  <si>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</si>
  <si>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</si>
  <si>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</si>
  <si>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</si>
  <si>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</si>
  <si>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</si>
  <si>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</si>
  <si>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</si>
  <si>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</si>
  <si>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</si>
  <si>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</si>
  <si>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</si>
  <si>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</si>
  <si>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</si>
  <si>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</si>
  <si>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</si>
  <si>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</si>
  <si>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</si>
  <si>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</si>
  <si>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</si>
  <si>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</si>
  <si>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</si>
  <si>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</si>
  <si>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</si>
  <si>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</si>
  <si>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</si>
  <si>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</si>
  <si>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</si>
  <si>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</si>
  <si>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</si>
  <si>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</si>
  <si>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</si>
  <si>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</si>
  <si>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</si>
  <si>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</si>
  <si>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</si>
  <si>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</si>
  <si>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</si>
  <si>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</si>
  <si>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</si>
  <si>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</si>
  <si>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</si>
  <si>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</si>
  <si>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</si>
  <si>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</si>
  <si>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</si>
  <si>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</si>
  <si>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</si>
  <si>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</si>
  <si>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</si>
  <si>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</si>
  <si>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</si>
  <si>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</si>
  <si>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</si>
  <si>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</si>
  <si>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</si>
  <si>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</si>
  <si>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</si>
  <si>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</si>
  <si>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</si>
  <si>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</si>
  <si>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</si>
  <si>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</si>
  <si>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</si>
  <si>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</si>
  <si>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</si>
  <si>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</si>
  <si>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</si>
  <si>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</si>
  <si>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</si>
  <si>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</si>
  <si>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</si>
  <si>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</si>
  <si>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</si>
  <si>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</si>
  <si>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</si>
  <si>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</si>
  <si>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</si>
  <si>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</si>
  <si>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</si>
  <si>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</si>
  <si>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</si>
  <si>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</si>
  <si>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</si>
  <si>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</si>
  <si>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</si>
  <si>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</si>
  <si>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</si>
  <si>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</si>
  <si>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</si>
  <si>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</si>
  <si>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</si>
  <si>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</si>
  <si>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</si>
  <si>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</si>
  <si>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</si>
  <si>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</si>
  <si>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</si>
  <si>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</si>
  <si>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</si>
  <si>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</si>
  <si>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</si>
  <si>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</si>
  <si>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</si>
  <si>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</si>
  <si>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</si>
  <si>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</si>
  <si>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</si>
  <si>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</si>
  <si>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</si>
  <si>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</si>
  <si>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</si>
  <si>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</si>
  <si>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</si>
  <si>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</si>
  <si>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</si>
  <si>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</si>
  <si>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</si>
  <si>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</si>
  <si>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</si>
  <si>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</si>
  <si>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</si>
  <si>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</si>
  <si>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</si>
  <si>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</si>
  <si>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</si>
  <si>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</si>
  <si>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</si>
  <si>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</si>
  <si>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</si>
  <si>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</si>
  <si>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</si>
  <si>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</si>
  <si>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</si>
  <si>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</si>
  <si>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</si>
  <si>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</si>
  <si>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</si>
  <si>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</si>
  <si>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</si>
  <si>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</si>
  <si>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</si>
  <si>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</si>
  <si>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</si>
  <si>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</si>
  <si>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</si>
  <si>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</si>
  <si>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</si>
  <si>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</si>
  <si>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</si>
  <si>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</si>
  <si>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</si>
  <si>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</si>
  <si>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</si>
  <si>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</si>
  <si>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</si>
  <si>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</si>
  <si>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</si>
  <si>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</si>
  <si>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</si>
  <si>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</si>
  <si>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</si>
  <si>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</si>
  <si>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</si>
  <si>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</si>
  <si>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</si>
  <si>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</si>
  <si>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</si>
  <si>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</si>
  <si>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</si>
  <si>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</si>
  <si>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</si>
  <si>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</si>
  <si>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</si>
  <si>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</si>
  <si>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</si>
  <si>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</si>
  <si>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</si>
  <si>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</si>
  <si>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</si>
  <si>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</si>
  <si>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</si>
  <si>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</si>
  <si>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</si>
  <si>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</si>
  <si>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</si>
  <si>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</si>
  <si>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</si>
  <si>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</si>
  <si>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</si>
  <si>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</si>
  <si>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</si>
  <si>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</si>
  <si>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</si>
  <si>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</si>
  <si>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</si>
  <si>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</si>
  <si>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</si>
  <si>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</si>
  <si>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</si>
  <si>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</si>
  <si>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</si>
  <si>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</si>
  <si>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</si>
  <si>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</si>
  <si>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</si>
  <si>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</si>
  <si>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</si>
  <si>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</si>
  <si>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</si>
  <si>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</si>
  <si>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</si>
  <si>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</si>
  <si>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</si>
  <si>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</si>
  <si>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</si>
  <si>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</si>
  <si>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</si>
  <si>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</si>
  <si>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</si>
  <si>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</si>
  <si>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</si>
  <si>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</si>
  <si>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</si>
  <si>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</si>
  <si>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</si>
  <si>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</si>
  <si>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</si>
  <si>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</si>
  <si>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</si>
  <si>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</si>
  <si>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</si>
  <si>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</si>
  <si>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</si>
  <si>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</si>
  <si>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</si>
  <si>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</si>
  <si>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</si>
  <si>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</si>
  <si>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</si>
  <si>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</si>
  <si>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</si>
  <si>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</si>
  <si>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</si>
  <si>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</si>
  <si>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</si>
  <si>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</si>
  <si>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</si>
  <si>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</si>
  <si>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</si>
  <si>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</si>
  <si>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</si>
  <si>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</si>
  <si>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</si>
  <si>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</si>
  <si>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</si>
  <si>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</si>
  <si>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</si>
  <si>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</si>
  <si>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</si>
  <si>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</si>
  <si>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</si>
  <si>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</si>
  <si>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</si>
  <si>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</si>
  <si>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</si>
  <si>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</si>
  <si>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</si>
  <si>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</si>
  <si>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</si>
  <si>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</si>
  <si>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</si>
  <si>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</si>
  <si>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</si>
  <si>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</si>
  <si>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</si>
  <si>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</si>
  <si>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</si>
  <si>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</si>
  <si>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</si>
  <si>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</si>
  <si>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</si>
  <si>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</si>
  <si>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</si>
  <si>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</si>
  <si>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</si>
  <si>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</si>
  <si>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</si>
  <si>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</si>
  <si>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</si>
  <si>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</si>
  <si>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</si>
  <si>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</si>
  <si>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</si>
  <si>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</si>
  <si>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</si>
  <si>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</si>
  <si>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</si>
  <si>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</si>
  <si>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</si>
  <si>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</si>
  <si>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</si>
  <si>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</si>
  <si>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</si>
  <si>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</si>
  <si>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</si>
  <si>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</si>
  <si>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</si>
  <si>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</si>
  <si>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</si>
  <si>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</si>
  <si>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</si>
  <si>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</si>
  <si>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</si>
  <si>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</si>
  <si>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</si>
  <si>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</si>
  <si>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</si>
  <si>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</si>
  <si>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</si>
  <si>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</si>
  <si>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</si>
  <si>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</si>
  <si>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</si>
  <si>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</si>
  <si>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</si>
  <si>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</si>
  <si>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</si>
  <si>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</si>
  <si>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</si>
  <si>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</si>
  <si>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</si>
  <si>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</si>
  <si>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</si>
  <si>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</si>
  <si>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</si>
  <si>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</si>
  <si>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</si>
  <si>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</si>
  <si>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</si>
  <si>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</si>
  <si>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</si>
  <si>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</si>
  <si>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</si>
  <si>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</si>
  <si>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</si>
  <si>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</si>
  <si>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</si>
  <si>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</si>
  <si>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</si>
  <si>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</si>
  <si>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</si>
  <si>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</si>
  <si>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</si>
  <si>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</si>
  <si>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</si>
  <si>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</si>
  <si>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</si>
  <si>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</si>
  <si>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</si>
  <si>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</si>
  <si>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</si>
  <si>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</si>
  <si>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</si>
  <si>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</si>
  <si>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</si>
  <si>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</si>
  <si>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</si>
  <si>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</si>
  <si>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</si>
  <si>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</si>
  <si>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</si>
  <si>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</si>
  <si>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</si>
  <si>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</si>
  <si>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</si>
  <si>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</si>
  <si>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</si>
  <si>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</si>
  <si>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</si>
  <si>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</si>
  <si>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</si>
  <si>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</si>
  <si>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</si>
  <si>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</si>
  <si>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</si>
  <si>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</si>
  <si>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</si>
  <si>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</si>
  <si>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</si>
  <si>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</si>
  <si>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</si>
  <si>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</si>
  <si>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</si>
  <si>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</si>
  <si>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</si>
  <si>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</si>
  <si>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</si>
  <si>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</si>
  <si>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</si>
  <si>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</si>
  <si>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</si>
  <si>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</si>
  <si>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</si>
  <si>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</si>
  <si>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</si>
  <si>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</si>
  <si>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</si>
  <si>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</si>
  <si>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</si>
  <si>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</si>
  <si>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</si>
  <si>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</si>
  <si>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</si>
  <si>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</si>
  <si>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</si>
  <si>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</si>
  <si>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</si>
  <si>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</si>
  <si>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</si>
  <si>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</si>
  <si>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</si>
  <si>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</si>
  <si>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</si>
  <si>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</si>
  <si>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</si>
  <si>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</si>
  <si>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</si>
  <si>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</si>
  <si>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</si>
  <si>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</si>
  <si>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</si>
  <si>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</si>
  <si>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</si>
  <si>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</si>
  <si>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</si>
  <si>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</si>
  <si>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</si>
  <si>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</si>
  <si>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</si>
  <si>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</si>
  <si>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</si>
  <si>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</si>
  <si>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</si>
  <si>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</si>
  <si>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</si>
  <si>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</si>
  <si>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</si>
  <si>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</si>
  <si>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</si>
  <si>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</si>
  <si>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</si>
  <si>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</si>
  <si>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</si>
  <si>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</si>
  <si>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</si>
  <si>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</si>
  <si>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</si>
  <si>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</si>
  <si>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</si>
  <si>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</si>
  <si>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</si>
  <si>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</si>
  <si>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</si>
  <si>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</si>
  <si>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</si>
  <si>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</si>
  <si>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</si>
  <si>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</si>
  <si>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</si>
  <si>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</si>
  <si>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</si>
  <si>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</si>
  <si>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</si>
  <si>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</si>
  <si>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</si>
  <si>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</si>
  <si>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</si>
  <si>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</si>
  <si>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</si>
  <si>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</si>
  <si>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</si>
  <si>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</si>
  <si>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</si>
  <si>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</si>
  <si>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</si>
  <si>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</si>
  <si>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</si>
  <si>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</si>
  <si>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</si>
  <si>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</si>
  <si>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</si>
  <si>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</si>
  <si>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</si>
  <si>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</si>
  <si>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</si>
  <si>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</si>
  <si>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</si>
  <si>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</si>
  <si>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</si>
  <si>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</si>
  <si>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</si>
  <si>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</si>
  <si>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</si>
  <si>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</si>
  <si>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</si>
  <si>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</si>
  <si>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</si>
  <si>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</si>
  <si>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</si>
  <si>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</si>
  <si>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</si>
  <si>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</si>
  <si>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</si>
  <si>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</si>
  <si>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</si>
  <si>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</si>
  <si>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</si>
  <si>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</si>
  <si>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</si>
  <si>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</si>
  <si>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</si>
  <si>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</si>
  <si>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</si>
  <si>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</si>
  <si>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</si>
  <si>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</si>
  <si>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</si>
  <si>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</si>
  <si>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</si>
  <si>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</si>
  <si>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</si>
  <si>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</si>
  <si>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</si>
  <si>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</si>
  <si>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</si>
  <si>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</si>
  <si>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</si>
  <si>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</si>
  <si>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</si>
  <si>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</si>
  <si>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</si>
  <si>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</si>
  <si>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</si>
  <si>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</si>
  <si>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</si>
  <si>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</si>
  <si>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</si>
  <si>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</si>
  <si>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</si>
  <si>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</si>
  <si>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</si>
  <si>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</si>
  <si>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</si>
  <si>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</si>
  <si>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</si>
  <si>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</si>
  <si>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</si>
  <si>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</si>
  <si>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</si>
  <si>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</si>
  <si>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</si>
  <si>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</si>
  <si>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</si>
  <si>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</si>
  <si>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</si>
  <si>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</si>
  <si>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</si>
  <si>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</si>
  <si>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</si>
  <si>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</si>
  <si>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</si>
  <si>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</si>
  <si>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</si>
  <si>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</si>
  <si>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</si>
  <si>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</si>
  <si>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</si>
  <si>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</si>
  <si>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</si>
  <si>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</si>
  <si>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</si>
  <si>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</si>
  <si>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</si>
  <si>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</si>
  <si>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</si>
  <si>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</si>
  <si>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</si>
  <si>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</si>
  <si>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</si>
  <si>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</si>
  <si>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</si>
  <si>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</si>
  <si>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</si>
  <si>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</si>
  <si>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</si>
  <si>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</si>
  <si>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</si>
  <si>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</si>
  <si>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</si>
  <si>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</si>
  <si>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</si>
  <si>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</si>
  <si>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</si>
  <si>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</si>
  <si>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</si>
  <si>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</si>
  <si>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</si>
  <si>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</si>
  <si>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</si>
  <si>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</si>
  <si>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</si>
  <si>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</si>
  <si>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</si>
  <si>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</si>
  <si>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</si>
  <si>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</si>
  <si>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</si>
  <si>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</si>
  <si>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</si>
  <si>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</si>
  <si>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</si>
  <si>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</si>
  <si>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</si>
  <si>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</si>
  <si>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</si>
  <si>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</si>
  <si>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</si>
  <si>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</si>
  <si>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</si>
  <si>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</si>
  <si>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</si>
  <si>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</si>
  <si>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</si>
  <si>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</si>
  <si>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</si>
  <si>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</si>
  <si>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</si>
  <si>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</si>
  <si>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</si>
  <si>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</si>
  <si>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</si>
  <si>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</si>
  <si>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</si>
  <si>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</si>
  <si>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</si>
  <si>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</si>
  <si>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</si>
  <si>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</si>
  <si>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</si>
  <si>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</si>
  <si>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</si>
  <si>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</si>
  <si>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</si>
  <si>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</si>
  <si>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</si>
  <si>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</si>
  <si>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</si>
  <si>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</si>
  <si>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</si>
  <si>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</si>
  <si>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</si>
  <si>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</si>
  <si>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</si>
  <si>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</si>
  <si>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</si>
  <si>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</si>
  <si>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</si>
  <si>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</si>
  <si>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</si>
  <si>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</si>
  <si>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</si>
  <si>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</si>
  <si>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</si>
  <si>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</si>
  <si>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</si>
  <si>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</si>
  <si>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</si>
  <si>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</si>
  <si>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</si>
  <si>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</si>
  <si>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</si>
  <si>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</si>
  <si>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</si>
  <si>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</si>
  <si>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</si>
  <si>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</si>
  <si>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</si>
  <si>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</si>
  <si>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</si>
  <si>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</si>
  <si>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</si>
  <si>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</si>
  <si>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</si>
  <si>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</si>
  <si>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</si>
  <si>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</si>
  <si>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</si>
  <si>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</si>
  <si>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</si>
  <si>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</si>
  <si>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</si>
  <si>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</si>
  <si>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</si>
  <si>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</si>
  <si>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</si>
  <si>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</si>
  <si>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</si>
  <si>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</si>
  <si>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</si>
  <si>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</si>
  <si>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</si>
  <si>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</si>
  <si>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</si>
  <si>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</si>
  <si>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</si>
  <si>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</si>
  <si>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</si>
  <si>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</si>
  <si>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</si>
  <si>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</si>
  <si>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</si>
  <si>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</si>
  <si>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</si>
  <si>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</si>
  <si>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</si>
  <si>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</si>
  <si>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</si>
  <si>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</si>
  <si>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</si>
  <si>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</si>
  <si>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</si>
  <si>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</si>
  <si>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</si>
  <si>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</si>
  <si>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</si>
  <si>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</si>
  <si>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</si>
  <si>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</si>
  <si>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</si>
  <si>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</si>
  <si>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</si>
  <si>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</si>
  <si>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</si>
  <si>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</si>
  <si>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</si>
  <si>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</si>
  <si>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</si>
  <si>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</si>
  <si>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</si>
  <si>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</si>
  <si>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</si>
  <si>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</si>
  <si>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</si>
  <si>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</si>
  <si>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</si>
  <si>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</si>
  <si>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</si>
  <si>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</si>
  <si>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</si>
  <si>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</si>
  <si>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</si>
  <si>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</si>
  <si>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</si>
  <si>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</si>
  <si>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</si>
  <si>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</si>
  <si>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</si>
  <si>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</si>
  <si>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</si>
  <si>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</si>
  <si>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</si>
  <si>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</si>
  <si>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</si>
  <si>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</si>
  <si>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</si>
  <si>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</si>
  <si>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</si>
  <si>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</si>
  <si>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</si>
  <si>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</si>
  <si>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</si>
  <si>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</si>
  <si>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</si>
  <si>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</si>
  <si>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</si>
  <si>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</si>
  <si>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</si>
  <si>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</si>
  <si>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</si>
  <si>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</si>
  <si>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</si>
  <si>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</si>
  <si>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</si>
  <si>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</si>
  <si>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</si>
  <si>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</si>
  <si>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</si>
  <si>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</si>
  <si>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</si>
  <si>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</si>
  <si>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</si>
  <si>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</si>
  <si>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</si>
  <si>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</si>
  <si>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</si>
  <si>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</si>
  <si>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</si>
  <si>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</si>
  <si>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</si>
  <si>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</si>
  <si>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</si>
  <si>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</si>
  <si>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</si>
  <si>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</si>
  <si>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</si>
  <si>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</si>
  <si>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</si>
  <si>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</si>
  <si>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</si>
  <si>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</si>
  <si>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</si>
  <si>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</si>
  <si>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</si>
  <si>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</si>
  <si>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</si>
  <si>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</si>
  <si>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</si>
  <si>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</si>
  <si>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</si>
  <si>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</si>
  <si>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</si>
  <si>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</si>
  <si>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</si>
  <si>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</si>
  <si>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</si>
  <si>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</si>
  <si>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</si>
  <si>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</si>
  <si>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</si>
  <si>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</si>
  <si>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</si>
  <si>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</si>
  <si>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</si>
  <si>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</si>
  <si>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</si>
  <si>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</si>
  <si>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</si>
  <si>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</si>
  <si>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</si>
  <si>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</si>
  <si>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</si>
  <si>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</si>
  <si>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</si>
  <si>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</si>
  <si>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</si>
  <si>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</si>
  <si>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</si>
  <si>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</si>
  <si>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</si>
  <si>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</si>
  <si>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</si>
  <si>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</si>
  <si>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</si>
  <si>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</si>
  <si>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</si>
  <si>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</si>
  <si>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</si>
  <si>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</si>
  <si>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</si>
  <si>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</si>
  <si>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</si>
  <si>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</si>
  <si>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</si>
  <si>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</si>
  <si>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</si>
  <si>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</si>
  <si>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</si>
  <si>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</si>
  <si>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</si>
  <si>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</si>
  <si>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</si>
  <si>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</si>
  <si>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</si>
  <si>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</si>
  <si>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</si>
  <si>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</si>
  <si>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</si>
  <si>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</si>
  <si>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</si>
  <si>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</si>
  <si>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</si>
  <si>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</si>
  <si>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</si>
  <si>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</si>
  <si>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</si>
  <si>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</si>
  <si>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</si>
  <si>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</si>
  <si>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</si>
  <si>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</si>
  <si>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</si>
  <si>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</si>
  <si>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</si>
  <si>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</si>
  <si>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</si>
  <si>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</si>
  <si>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</si>
  <si>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</si>
  <si>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</si>
  <si>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</si>
  <si>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</si>
  <si>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</si>
  <si>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</si>
  <si>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</si>
  <si>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</si>
  <si>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</si>
  <si>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</si>
  <si>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</si>
  <si>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</si>
  <si>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</si>
  <si>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</si>
  <si>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</si>
  <si>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</si>
  <si>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</si>
  <si>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</si>
  <si>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</si>
  <si>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</si>
  <si>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</si>
  <si>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</si>
  <si>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</si>
  <si>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</si>
  <si>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</si>
  <si>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</si>
  <si>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</si>
  <si>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</si>
  <si>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</si>
  <si>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</si>
  <si>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</si>
  <si>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</si>
  <si>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</si>
  <si>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</si>
  <si>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</si>
  <si>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</si>
  <si>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</si>
  <si>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</si>
  <si>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</si>
  <si>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</si>
  <si>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</si>
  <si>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</si>
  <si>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</si>
  <si>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</si>
  <si>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</si>
  <si>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</si>
  <si>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</si>
  <si>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</si>
  <si>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</si>
  <si>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</si>
  <si>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</si>
  <si>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</si>
  <si>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</si>
  <si>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</si>
  <si>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</si>
  <si>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</si>
  <si>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</si>
  <si>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</si>
  <si>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</si>
  <si>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</si>
  <si>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</si>
  <si>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</si>
  <si>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</si>
  <si>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</si>
  <si>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</si>
  <si>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</si>
  <si>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</si>
  <si>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</si>
  <si>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</si>
  <si>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</si>
  <si>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</si>
  <si>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</si>
  <si>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</si>
  <si>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</si>
  <si>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</si>
  <si>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</si>
  <si>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</si>
  <si>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</si>
  <si>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</si>
  <si>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</si>
  <si>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</si>
  <si>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</si>
  <si>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</si>
  <si>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</si>
  <si>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</si>
  <si>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</si>
  <si>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</si>
  <si>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</si>
  <si>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</si>
  <si>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</si>
  <si>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</si>
  <si>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</si>
  <si>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</si>
  <si>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</si>
  <si>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</si>
  <si>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</si>
  <si>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</si>
  <si>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</si>
  <si>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</si>
  <si>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</si>
  <si>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</si>
  <si>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</si>
  <si>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</si>
  <si>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</si>
  <si>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</si>
  <si>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</si>
  <si>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</si>
  <si>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</si>
  <si>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</si>
  <si>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</si>
  <si>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</si>
  <si>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</si>
  <si>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</si>
  <si>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</si>
  <si>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</si>
  <si>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</si>
  <si>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</si>
  <si>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</si>
  <si>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</si>
  <si>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</si>
  <si>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</si>
  <si>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</si>
  <si>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</si>
  <si>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</si>
  <si>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</si>
  <si>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</si>
  <si>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</si>
  <si>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</si>
  <si>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</si>
  <si>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</si>
  <si>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</si>
  <si>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</si>
  <si>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</si>
  <si>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</si>
  <si>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</si>
  <si>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</si>
  <si>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</si>
  <si>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</si>
  <si>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</si>
  <si>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</si>
  <si>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</si>
  <si>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</si>
  <si>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</si>
  <si>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</si>
  <si>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</si>
  <si>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</si>
  <si>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</si>
  <si>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</si>
  <si>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</si>
  <si>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</si>
  <si>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</si>
  <si>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</si>
  <si>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</si>
  <si>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</si>
  <si>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</si>
  <si>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</si>
  <si>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</si>
  <si>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</si>
  <si>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</si>
  <si>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</si>
  <si>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</si>
  <si>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</si>
  <si>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</si>
  <si>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</si>
  <si>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</si>
  <si>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</si>
  <si>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</si>
  <si>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</si>
  <si>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</si>
  <si>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</si>
  <si>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</si>
  <si>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</si>
  <si>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</si>
  <si>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</si>
  <si>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</si>
  <si>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</si>
  <si>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</si>
  <si>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</si>
  <si>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</si>
  <si>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</si>
  <si>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</si>
  <si>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</si>
  <si>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</si>
  <si>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</si>
  <si>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</si>
  <si>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</si>
  <si>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</si>
  <si>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</si>
  <si>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</si>
  <si>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</si>
  <si>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</si>
  <si>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</si>
  <si>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</si>
  <si>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</si>
  <si>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</si>
  <si>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</si>
  <si>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</si>
  <si>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</si>
  <si>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</si>
  <si>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</si>
  <si>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</si>
  <si>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</si>
  <si>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</si>
  <si>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</si>
  <si>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</si>
  <si>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</si>
  <si>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</si>
  <si>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</si>
  <si>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</si>
  <si>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</si>
  <si>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</si>
  <si>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</si>
  <si>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</si>
  <si>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</si>
  <si>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</si>
  <si>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</si>
  <si>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</si>
  <si>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</si>
  <si>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</si>
  <si>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</si>
  <si>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</si>
  <si>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</si>
  <si>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</si>
  <si>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</si>
  <si>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</si>
  <si>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</si>
  <si>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</si>
  <si>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</si>
  <si>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</si>
  <si>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</si>
  <si>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</si>
  <si>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</si>
  <si>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</si>
  <si>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</si>
  <si>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</si>
  <si>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</si>
  <si>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</si>
  <si>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</si>
  <si>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</si>
  <si>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</si>
  <si>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</si>
  <si>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</si>
  <si>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</si>
  <si>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</si>
  <si>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</si>
  <si>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</si>
  <si>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</si>
  <si>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</si>
  <si>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</si>
  <si>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</si>
  <si>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</si>
  <si>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</si>
  <si>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</si>
  <si>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</si>
  <si>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</si>
  <si>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</si>
  <si>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</si>
  <si>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</si>
  <si>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</si>
  <si>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</si>
  <si>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</si>
  <si>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</si>
  <si>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</si>
  <si>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</si>
  <si>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</si>
  <si>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</si>
  <si>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</si>
  <si>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</si>
  <si>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</si>
  <si>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</si>
  <si>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</si>
  <si>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</si>
  <si>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</si>
  <si>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</si>
  <si>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</si>
  <si>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</si>
  <si>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</si>
  <si>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</si>
  <si>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</si>
  <si>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</si>
  <si>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</si>
  <si>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</si>
  <si>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</si>
  <si>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</si>
  <si>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</si>
  <si>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</si>
  <si>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</si>
  <si>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</si>
  <si>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</si>
  <si>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</si>
  <si>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</si>
  <si>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</si>
  <si>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</si>
  <si>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</si>
  <si>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</si>
  <si>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</si>
  <si>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</si>
  <si>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</si>
  <si>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</si>
  <si>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</si>
  <si>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</si>
  <si>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</si>
  <si>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</si>
  <si>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</si>
  <si>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</si>
  <si>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</si>
  <si>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</si>
  <si>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</si>
  <si>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</si>
  <si>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</si>
  <si>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</si>
  <si>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</si>
  <si>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</si>
  <si>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</si>
  <si>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</si>
  <si>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</si>
  <si>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</si>
  <si>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</si>
  <si>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</si>
  <si>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</si>
  <si>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</si>
  <si>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</si>
  <si>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</si>
  <si>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</si>
  <si>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</si>
  <si>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</si>
  <si>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</si>
  <si>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</si>
  <si>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</si>
  <si>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</si>
  <si>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</si>
  <si>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</si>
  <si>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</si>
  <si>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</si>
  <si>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</si>
  <si>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</si>
  <si>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</si>
  <si>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</si>
  <si>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</si>
  <si>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</si>
  <si>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</si>
  <si>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</si>
  <si>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</si>
  <si>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</si>
  <si>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</si>
  <si>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</si>
  <si>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</si>
  <si>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</si>
  <si>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</si>
  <si>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</si>
  <si>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</si>
  <si>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</si>
  <si>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</si>
  <si>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</si>
  <si>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</si>
  <si>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</si>
  <si>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</si>
  <si>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</si>
  <si>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</si>
  <si>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</si>
  <si>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</si>
  <si>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</si>
  <si>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</si>
  <si>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</si>
  <si>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</si>
  <si>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</si>
  <si>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</si>
  <si>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</si>
  <si>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</si>
  <si>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</si>
  <si>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</si>
  <si>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</si>
  <si>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</si>
  <si>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</si>
  <si>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</si>
  <si>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</si>
  <si>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</si>
  <si>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</si>
  <si>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</si>
  <si>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</si>
  <si>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</si>
  <si>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</si>
  <si>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</si>
  <si>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</si>
  <si>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</si>
  <si>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</si>
  <si>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</si>
  <si>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</si>
  <si>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</si>
  <si>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</si>
  <si>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</si>
  <si>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</si>
  <si>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</si>
  <si>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</si>
  <si>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</si>
  <si>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</si>
  <si>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</si>
  <si>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</si>
  <si>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</si>
  <si>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</si>
  <si>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</si>
  <si>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</si>
  <si>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</si>
  <si>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</si>
  <si>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</si>
  <si>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</si>
  <si>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</si>
  <si>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</si>
  <si>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</si>
  <si>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</si>
  <si>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</si>
  <si>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</si>
  <si>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</si>
  <si>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</si>
  <si>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</si>
  <si>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</si>
  <si>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</si>
  <si>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</si>
  <si>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</si>
  <si>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</si>
  <si>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</si>
  <si>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</si>
  <si>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</si>
  <si>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</si>
  <si>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</si>
  <si>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</si>
  <si>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</si>
  <si>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</si>
  <si>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</si>
  <si>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</si>
  <si>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</si>
  <si>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</si>
  <si>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</si>
  <si>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</si>
  <si>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</si>
  <si>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</si>
  <si>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</si>
  <si>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</si>
  <si>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</si>
  <si>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</si>
  <si>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</si>
  <si>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</si>
  <si>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</si>
  <si>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</si>
  <si>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</si>
  <si>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</si>
  <si>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</si>
  <si>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</si>
  <si>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</si>
  <si>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</si>
  <si>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</si>
  <si>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</si>
  <si>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</si>
  <si>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</si>
  <si>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</si>
  <si>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</si>
  <si>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</si>
  <si>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</si>
  <si>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</si>
  <si>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</si>
  <si>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</si>
  <si>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</si>
  <si>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</si>
  <si>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</si>
  <si>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</si>
  <si>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</si>
  <si>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</si>
  <si>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</si>
  <si>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</si>
  <si>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</si>
  <si>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</si>
  <si>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</si>
  <si>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</si>
  <si>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</si>
  <si>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</si>
  <si>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</si>
  <si>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</si>
  <si>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</si>
  <si>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</si>
  <si>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</si>
  <si>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</si>
  <si>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</si>
  <si>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</si>
  <si>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</si>
  <si>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</si>
  <si>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</si>
  <si>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</si>
  <si>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</si>
  <si>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</si>
  <si>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</si>
  <si>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</si>
  <si>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</si>
  <si>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</si>
  <si>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</si>
  <si>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</si>
  <si>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</si>
  <si>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</si>
  <si>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</si>
  <si>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</si>
  <si>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</si>
  <si>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</si>
  <si>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</si>
  <si>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</si>
  <si>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</si>
  <si>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</si>
  <si>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</si>
  <si>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</si>
  <si>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</si>
  <si>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</si>
  <si>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</si>
  <si>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</si>
  <si>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</si>
  <si>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</si>
  <si>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</si>
  <si>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</si>
  <si>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</si>
  <si>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</si>
  <si>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</si>
  <si>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</si>
  <si>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</si>
  <si>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</si>
  <si>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</si>
  <si>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</si>
  <si>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</si>
  <si>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</si>
  <si>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</si>
  <si>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</si>
  <si>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</si>
  <si>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</si>
  <si>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</si>
  <si>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</si>
  <si>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</si>
  <si>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</si>
  <si>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</si>
  <si>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</si>
  <si>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</si>
  <si>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</si>
  <si>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</si>
  <si>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</si>
  <si>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</si>
  <si>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</si>
  <si>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</si>
  <si>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</si>
  <si>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</si>
  <si>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</si>
  <si>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</si>
  <si>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</si>
  <si>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</si>
  <si>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</si>
  <si>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</si>
  <si>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</si>
  <si>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</si>
  <si>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</si>
  <si>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</si>
  <si>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</si>
  <si>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</si>
  <si>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</si>
  <si>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</si>
  <si>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</si>
  <si>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</si>
  <si>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</si>
  <si>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</si>
  <si>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</si>
  <si>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</si>
  <si>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</si>
  <si>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</si>
  <si>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</si>
  <si>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</si>
  <si>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</si>
  <si>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</si>
  <si>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</si>
  <si>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</si>
  <si>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</si>
  <si>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</si>
  <si>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</si>
  <si>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</si>
  <si>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</si>
  <si>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</si>
  <si>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</si>
  <si>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</si>
  <si>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</si>
  <si>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</si>
  <si>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</si>
  <si>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</si>
  <si>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</si>
  <si>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</si>
  <si>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</si>
  <si>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</si>
  <si>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</si>
  <si>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</si>
  <si>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</si>
  <si>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</si>
  <si>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</si>
  <si>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</si>
  <si>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</si>
  <si>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</si>
  <si>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</si>
  <si>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</si>
  <si>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</si>
  <si>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</si>
  <si>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</si>
  <si>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</si>
  <si>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</si>
  <si>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</si>
  <si>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</si>
  <si>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</si>
  <si>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</si>
  <si>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</si>
  <si>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</si>
  <si>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</si>
  <si>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</si>
  <si>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</si>
  <si>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</si>
  <si>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</si>
  <si>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</si>
  <si>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</si>
  <si>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</si>
  <si>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</si>
  <si>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</si>
  <si>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</si>
  <si>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</si>
  <si>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</si>
  <si>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</si>
  <si>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</si>
  <si>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</si>
  <si>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</si>
  <si>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</si>
  <si>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</si>
  <si>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</si>
  <si>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</si>
  <si>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</si>
  <si>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</si>
  <si>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</si>
  <si>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</si>
  <si>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</si>
  <si>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</si>
  <si>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</si>
  <si>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</si>
  <si>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</si>
  <si>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</si>
  <si>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</si>
  <si>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</si>
  <si>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</si>
  <si>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</si>
  <si>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</si>
  <si>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</si>
  <si>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</si>
  <si>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</si>
  <si>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</si>
  <si>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</si>
  <si>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</si>
  <si>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</si>
  <si>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</si>
  <si>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</si>
  <si>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</si>
  <si>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</si>
  <si>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</si>
  <si>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</si>
  <si>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</si>
  <si>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</si>
  <si>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</si>
  <si>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</si>
  <si>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</si>
  <si>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</si>
  <si>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</si>
  <si>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</si>
  <si>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</si>
  <si>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</si>
  <si>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</si>
  <si>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</si>
  <si>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</si>
  <si>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</si>
  <si>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</si>
  <si>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</si>
  <si>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</si>
  <si>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</si>
  <si>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</si>
  <si>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</si>
  <si>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</si>
  <si>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</si>
  <si>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</si>
  <si>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</si>
  <si>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</si>
  <si>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</si>
  <si>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</si>
  <si>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</si>
  <si>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</si>
  <si>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</si>
  <si>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</si>
  <si>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</si>
  <si>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</si>
  <si>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</si>
  <si>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</si>
  <si>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</si>
  <si>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</si>
  <si>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</si>
  <si>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</si>
  <si>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</si>
  <si>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</si>
  <si>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</si>
  <si>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</si>
  <si>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</si>
  <si>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</si>
  <si>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</si>
  <si>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</si>
  <si>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</si>
  <si>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</si>
  <si>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</si>
  <si>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</si>
  <si>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</si>
  <si>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</si>
  <si>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</si>
  <si>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</si>
  <si>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</si>
  <si>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</si>
  <si>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</si>
  <si>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</si>
  <si>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</si>
  <si>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</si>
  <si>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</si>
  <si>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</si>
  <si>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</si>
  <si>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</si>
  <si>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</si>
  <si>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</si>
  <si>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</si>
  <si>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</si>
  <si>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</si>
  <si>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</si>
  <si>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</si>
  <si>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</si>
  <si>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</si>
  <si>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</si>
  <si>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</si>
  <si>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</si>
  <si>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</si>
  <si>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</si>
  <si>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</si>
  <si>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</si>
  <si>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</si>
  <si>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</si>
  <si>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</si>
  <si>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</si>
  <si>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</si>
  <si>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</si>
  <si>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</si>
  <si>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</si>
  <si>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</si>
  <si>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</si>
  <si>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</si>
  <si>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</si>
  <si>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</si>
  <si>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</si>
  <si>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</si>
  <si>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</si>
  <si>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</si>
  <si>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</si>
  <si>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</si>
  <si>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</si>
  <si>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</si>
  <si>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</si>
  <si>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</si>
  <si>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</si>
  <si>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</si>
  <si>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</si>
  <si>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</si>
  <si>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</si>
  <si>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</si>
  <si>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</si>
  <si>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</si>
  <si>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</si>
  <si>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</si>
  <si>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</si>
  <si>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</si>
  <si>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</si>
  <si>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</si>
  <si>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</si>
  <si>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</si>
  <si>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</si>
  <si>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</si>
  <si>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</si>
  <si>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</si>
  <si>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</si>
  <si>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</si>
  <si>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</si>
  <si>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</si>
  <si>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</si>
  <si>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</si>
  <si>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</si>
  <si>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</si>
  <si>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</si>
  <si>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</si>
  <si>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</si>
  <si>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</si>
  <si>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</si>
  <si>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</si>
  <si>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</si>
  <si>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</si>
  <si>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</si>
  <si>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</si>
  <si>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</si>
  <si>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</si>
  <si>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</si>
  <si>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</si>
  <si>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</si>
  <si>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</si>
  <si>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</si>
  <si>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</si>
  <si>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</si>
  <si>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</si>
  <si>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</si>
  <si>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</si>
  <si>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</si>
  <si>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</si>
  <si>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</si>
  <si>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</si>
  <si>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</si>
  <si>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</si>
  <si>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</si>
  <si>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</si>
  <si>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</si>
  <si>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</si>
  <si>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</si>
  <si>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</si>
  <si>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</si>
  <si>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</si>
  <si>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</si>
  <si>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</si>
  <si>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</si>
  <si>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</si>
  <si>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</si>
  <si>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</si>
  <si>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</si>
  <si>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</si>
  <si>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</si>
  <si>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</si>
  <si>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</si>
  <si>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</si>
  <si>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</si>
  <si>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</si>
  <si>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</si>
  <si>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</si>
  <si>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</si>
  <si>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</si>
  <si>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</si>
  <si>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</si>
  <si>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</si>
  <si>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</si>
  <si>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</si>
  <si>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</si>
  <si>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</si>
  <si>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</si>
  <si>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</si>
  <si>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</si>
  <si>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</si>
  <si>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</si>
  <si>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</si>
  <si>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</si>
  <si>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</si>
  <si>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</si>
  <si>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</si>
  <si>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</si>
  <si>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</si>
  <si>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</si>
  <si>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</si>
  <si>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</si>
  <si>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</si>
  <si>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</si>
  <si>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</si>
  <si>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</si>
  <si>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</si>
  <si>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</si>
  <si>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</si>
  <si>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</si>
  <si>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</si>
  <si>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</si>
  <si>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</si>
  <si>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</si>
  <si>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</si>
  <si>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</si>
  <si>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</si>
  <si>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</si>
  <si>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</si>
  <si>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</si>
  <si>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</si>
  <si>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</si>
  <si>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</si>
  <si>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</si>
  <si>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</si>
  <si>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</si>
  <si>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</si>
  <si>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</si>
  <si>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</si>
  <si>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</si>
  <si>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</si>
  <si>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</si>
  <si>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</si>
  <si>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</si>
  <si>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</si>
  <si>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</si>
  <si>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</si>
  <si>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</si>
  <si>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</si>
  <si>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</si>
  <si>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</si>
  <si>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</si>
  <si>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</si>
  <si>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</si>
  <si>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</si>
  <si>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</si>
  <si>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</si>
  <si>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</si>
  <si>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</si>
  <si>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</si>
  <si>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</si>
  <si>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</si>
  <si>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</si>
  <si>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</si>
  <si>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</si>
  <si>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</si>
  <si>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</si>
  <si>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</si>
  <si>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</si>
  <si>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</si>
  <si>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</si>
  <si>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</si>
  <si>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</si>
  <si>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</si>
  <si>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</si>
  <si>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</si>
  <si>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</si>
  <si>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</si>
  <si>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</si>
  <si>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</si>
  <si>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</si>
  <si>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</si>
  <si>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</si>
  <si>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</si>
  <si>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</si>
  <si>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</si>
  <si>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</si>
  <si>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</si>
  <si>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</si>
  <si>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</si>
  <si>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</si>
  <si>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</si>
  <si>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</si>
  <si>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</si>
  <si>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</si>
  <si>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</si>
  <si>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</si>
  <si>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</si>
  <si>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</si>
  <si>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</si>
  <si>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</si>
  <si>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</si>
  <si>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</si>
  <si>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</si>
  <si>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</si>
  <si>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</si>
  <si>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</si>
  <si>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</si>
  <si>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</si>
  <si>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</si>
  <si>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</si>
  <si>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</si>
  <si>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</si>
  <si>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</si>
  <si>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</si>
  <si>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</si>
  <si>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</si>
  <si>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</si>
  <si>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</si>
  <si>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</si>
  <si>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</si>
  <si>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</si>
  <si>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</si>
  <si>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</si>
  <si>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</si>
  <si>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</si>
  <si>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</si>
  <si>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</si>
  <si>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</si>
  <si>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</si>
  <si>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</si>
  <si>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</si>
  <si>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</si>
  <si>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</si>
  <si>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</si>
  <si>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</si>
  <si>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</si>
  <si>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</si>
  <si>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</si>
  <si>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</si>
  <si>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</si>
  <si>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</si>
  <si>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</si>
  <si>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</si>
  <si>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</si>
  <si>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</si>
  <si>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</si>
  <si>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</si>
  <si>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</si>
  <si>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</si>
  <si>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</si>
  <si>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</si>
  <si>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</si>
  <si>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</si>
  <si>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</si>
  <si>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</si>
  <si>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</si>
  <si>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</si>
  <si>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</si>
  <si>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</si>
  <si>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</si>
  <si>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</si>
  <si>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</si>
  <si>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</si>
  <si>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</si>
  <si>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</si>
  <si>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</si>
  <si>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</si>
  <si>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</si>
  <si>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</si>
  <si>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</si>
  <si>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</si>
  <si>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</si>
  <si>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</si>
  <si>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</si>
  <si>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</si>
  <si>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</si>
  <si>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</si>
  <si>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</si>
  <si>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</si>
  <si>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</si>
  <si>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</si>
  <si>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</si>
  <si>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</si>
  <si>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</si>
  <si>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</si>
  <si>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</si>
  <si>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</si>
  <si>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</si>
  <si>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</si>
  <si>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</si>
  <si>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</si>
  <si>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</si>
  <si>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</si>
  <si>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</si>
  <si>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</si>
  <si>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</si>
  <si>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</si>
  <si>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</si>
  <si>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</si>
  <si>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</si>
  <si>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</si>
  <si>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</si>
  <si>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</si>
  <si>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</si>
  <si>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</si>
  <si>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</si>
  <si>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</si>
  <si>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</si>
  <si>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</si>
  <si>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</si>
  <si>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</si>
  <si>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</si>
  <si>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</si>
  <si>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</si>
  <si>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</si>
  <si>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</si>
  <si>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</si>
  <si>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</si>
  <si>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</si>
  <si>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</si>
  <si>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</si>
  <si>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</si>
  <si>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</si>
  <si>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</si>
  <si>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</si>
  <si>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</si>
  <si>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</si>
  <si>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</si>
  <si>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</si>
  <si>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</si>
  <si>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</si>
  <si>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</si>
  <si>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</si>
  <si>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</si>
  <si>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</si>
  <si>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</si>
  <si>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</si>
  <si>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</si>
  <si>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</si>
  <si>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</si>
  <si>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</si>
  <si>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</si>
  <si>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</si>
  <si>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</si>
  <si>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</si>
  <si>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</si>
  <si>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</si>
  <si>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</si>
  <si>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</si>
  <si>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</si>
  <si>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</si>
  <si>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</si>
  <si>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</si>
  <si>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</si>
  <si>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</si>
  <si>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</si>
  <si>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</si>
  <si>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</si>
  <si>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</si>
  <si>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</si>
  <si>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</si>
  <si>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</si>
  <si>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</si>
  <si>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</si>
  <si>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</si>
  <si>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</si>
  <si>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</si>
  <si>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</si>
  <si>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</si>
  <si>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</si>
  <si>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</si>
  <si>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</si>
  <si>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</si>
  <si>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</si>
  <si>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</si>
  <si>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</si>
  <si>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</si>
  <si>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</si>
  <si>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</si>
  <si>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</si>
  <si>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</si>
  <si>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</si>
  <si>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</si>
  <si>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</si>
  <si>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</si>
  <si>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</si>
  <si>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</si>
  <si>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</si>
  <si>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</si>
  <si>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</si>
  <si>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</si>
  <si>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</si>
  <si>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</si>
  <si>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</si>
  <si>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</si>
  <si>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</si>
  <si>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</si>
  <si>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</si>
  <si>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</si>
  <si>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</si>
  <si>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</si>
  <si>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</si>
  <si>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</si>
  <si>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</si>
  <si>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</si>
  <si>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</si>
  <si>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</si>
  <si>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</si>
  <si>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</si>
  <si>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</si>
  <si>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</si>
  <si>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</si>
  <si>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</si>
  <si>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</si>
  <si>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</si>
  <si>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</si>
  <si>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</si>
  <si>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</si>
  <si>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</si>
  <si>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</si>
  <si>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</si>
  <si>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</si>
  <si>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</si>
  <si>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</si>
  <si>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</si>
  <si>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</si>
  <si>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</si>
  <si>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</si>
  <si>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</si>
  <si>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</si>
  <si>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</si>
  <si>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</si>
  <si>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</si>
  <si>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</si>
  <si>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</si>
  <si>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</si>
  <si>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</si>
  <si>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</si>
  <si>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</si>
  <si>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</si>
  <si>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</si>
  <si>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</si>
  <si>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</si>
  <si>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</si>
  <si>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</si>
  <si>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</si>
  <si>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</si>
  <si>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</si>
  <si>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</si>
  <si>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</si>
  <si>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</si>
  <si>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</si>
  <si>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</si>
  <si>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</si>
  <si>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</si>
  <si>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</si>
  <si>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</si>
  <si>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</si>
  <si>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</si>
  <si>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</si>
  <si>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</si>
  <si>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</si>
  <si>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</si>
  <si>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</si>
  <si>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</si>
  <si>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</si>
  <si>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</si>
  <si>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</si>
  <si>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</si>
  <si>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</si>
  <si>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</si>
  <si>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</si>
  <si>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</si>
  <si>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</si>
  <si>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</si>
  <si>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</si>
  <si>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</si>
  <si>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</si>
  <si>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</si>
  <si>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</si>
  <si>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</si>
  <si>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</si>
  <si>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</si>
  <si>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</si>
  <si>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</si>
  <si>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</si>
  <si>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</si>
  <si>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</si>
  <si>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</si>
  <si>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</si>
  <si>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</si>
  <si>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</si>
  <si>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</si>
  <si>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</si>
  <si>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</si>
  <si>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</si>
  <si>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</si>
  <si>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</si>
  <si>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</si>
  <si>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</si>
  <si>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</si>
  <si>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</si>
  <si>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</si>
  <si>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</si>
  <si>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</si>
  <si>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</si>
  <si>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</si>
  <si>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</si>
  <si>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</si>
  <si>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</si>
  <si>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</si>
  <si>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</si>
  <si>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</si>
  <si>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</si>
  <si>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</si>
  <si>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</si>
  <si>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</si>
  <si>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</si>
  <si>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</si>
  <si>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</si>
  <si>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</si>
  <si>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</si>
  <si>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</si>
  <si>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</si>
  <si>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</si>
  <si>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</si>
  <si>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</si>
  <si>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</si>
  <si>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</si>
  <si>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</si>
  <si>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</si>
  <si>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</si>
  <si>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</si>
  <si>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</si>
  <si>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</si>
  <si>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</si>
  <si>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</si>
  <si>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</si>
  <si>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</si>
  <si>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</si>
  <si>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</si>
  <si>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</si>
  <si>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</si>
  <si>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</si>
  <si>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</si>
  <si>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</si>
  <si>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</si>
  <si>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</si>
  <si>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</si>
  <si>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</si>
  <si>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</si>
  <si>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</si>
  <si>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</si>
  <si>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</si>
  <si>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</si>
  <si>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</si>
  <si>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</si>
  <si>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</si>
  <si>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</si>
  <si>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</si>
  <si>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</si>
  <si>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</si>
  <si>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</si>
  <si>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</si>
  <si>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</si>
  <si>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</si>
  <si>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</si>
  <si>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</si>
  <si>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</si>
  <si>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</si>
  <si>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</si>
  <si>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</si>
  <si>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</si>
  <si>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</si>
  <si>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</si>
  <si>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</si>
  <si>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</si>
  <si>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</si>
  <si>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</si>
  <si>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</si>
  <si>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</si>
  <si>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</si>
  <si>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</si>
  <si>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</si>
  <si>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</si>
  <si>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</si>
  <si>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</si>
  <si>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</si>
  <si>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</si>
  <si>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</si>
  <si>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</si>
  <si>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</si>
  <si>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</si>
  <si>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</si>
  <si>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</si>
  <si>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</si>
  <si>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</si>
  <si>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</si>
  <si>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</si>
  <si>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</si>
  <si>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</si>
  <si>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</si>
  <si>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</si>
  <si>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</si>
  <si>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</si>
  <si>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</si>
  <si>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</si>
  <si>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</si>
  <si>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</si>
  <si>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</si>
  <si>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</si>
  <si>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</si>
  <si>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</si>
  <si>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</si>
  <si>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</si>
  <si>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</si>
  <si>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</si>
  <si>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</si>
  <si>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</si>
  <si>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</si>
  <si>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</si>
  <si>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</si>
  <si>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</si>
  <si>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</si>
  <si>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</si>
  <si>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</si>
  <si>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</si>
  <si>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</si>
  <si>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</si>
  <si>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</si>
  <si>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</si>
  <si>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</si>
  <si>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</si>
  <si>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</si>
  <si>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</si>
  <si>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</si>
  <si>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</si>
  <si>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</si>
  <si>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</si>
  <si>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</si>
  <si>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</si>
  <si>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</si>
  <si>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</si>
  <si>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</si>
  <si>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</si>
  <si>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</si>
  <si>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</si>
  <si>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</si>
  <si>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</si>
  <si>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</si>
  <si>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</si>
  <si>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</si>
  <si>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</si>
  <si>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</si>
  <si>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</si>
  <si>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</si>
  <si>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</si>
  <si>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</si>
  <si>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</si>
  <si>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</si>
  <si>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</si>
  <si>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</si>
  <si>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</si>
  <si>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</si>
  <si>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</si>
  <si>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</si>
  <si>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</si>
  <si>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</si>
  <si>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</si>
  <si>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</si>
  <si>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</si>
  <si>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</si>
  <si>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</si>
  <si>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</si>
  <si>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</si>
  <si>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</si>
  <si>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</si>
  <si>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</si>
  <si>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</si>
  <si>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</si>
  <si>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</si>
  <si>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</si>
  <si>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</si>
  <si>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</si>
  <si>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</si>
  <si>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</si>
  <si>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</si>
  <si>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</si>
  <si>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</si>
  <si>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</si>
  <si>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</si>
  <si>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</si>
  <si>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</si>
  <si>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</si>
  <si>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</si>
  <si>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</si>
  <si>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</si>
  <si>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</si>
  <si>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</si>
  <si>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</si>
  <si>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</si>
  <si>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</si>
  <si>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</si>
  <si>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</si>
  <si>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</si>
  <si>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</si>
  <si>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</si>
  <si>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</si>
  <si>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</si>
  <si>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</si>
  <si>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</si>
  <si>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</si>
  <si>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</si>
  <si>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</si>
  <si>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</si>
  <si>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</si>
  <si>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</si>
  <si>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</si>
  <si>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</si>
  <si>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</si>
  <si>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</si>
  <si>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</si>
  <si>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</si>
  <si>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</si>
  <si>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</si>
  <si>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</si>
  <si>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</si>
  <si>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</si>
  <si>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</si>
  <si>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</si>
  <si>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</si>
  <si>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</si>
  <si>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</si>
  <si>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</si>
  <si>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</si>
  <si>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</si>
  <si>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</si>
  <si>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</si>
  <si>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</si>
  <si>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</si>
  <si>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</si>
  <si>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</si>
  <si>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</si>
  <si>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</si>
  <si>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</si>
  <si>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</si>
  <si>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</si>
  <si>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</si>
  <si>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</si>
  <si>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</si>
  <si>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</si>
  <si>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</si>
  <si>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</si>
  <si>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</si>
  <si>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</si>
  <si>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</si>
  <si>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</si>
  <si>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</si>
  <si>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</si>
  <si>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</si>
  <si>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</si>
  <si>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</si>
  <si>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</si>
  <si>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</si>
  <si>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</si>
  <si>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</si>
  <si>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</si>
  <si>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</si>
  <si>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</si>
  <si>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</si>
  <si>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</si>
  <si>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</si>
  <si>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</si>
  <si>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</si>
  <si>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</si>
  <si>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</si>
  <si>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</si>
  <si>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</si>
  <si>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</si>
  <si>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</si>
  <si>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</si>
  <si>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</si>
  <si>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</si>
  <si>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</si>
  <si>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</si>
  <si>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</si>
  <si>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</si>
  <si>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</si>
  <si>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</si>
  <si>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</si>
  <si>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</si>
  <si>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</si>
  <si>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</si>
  <si>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</si>
  <si>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</si>
  <si>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</si>
  <si>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</si>
  <si>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</si>
  <si>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</si>
  <si>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</si>
  <si>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</si>
  <si>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</si>
  <si>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</si>
  <si>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</si>
  <si>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</si>
  <si>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</si>
  <si>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</si>
  <si>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</si>
  <si>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</si>
  <si>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</si>
  <si>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</si>
  <si>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</si>
  <si>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</si>
  <si>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</si>
  <si>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</si>
  <si>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</si>
  <si>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</si>
  <si>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</si>
  <si>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</si>
  <si>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</si>
  <si>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</si>
  <si>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</si>
  <si>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</si>
  <si>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</si>
  <si>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</si>
  <si>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</si>
  <si>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</si>
  <si>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</si>
  <si>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</si>
  <si>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</si>
  <si>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</si>
  <si>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</si>
  <si>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</si>
  <si>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</si>
  <si>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</si>
  <si>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</si>
  <si>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</si>
  <si>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</si>
  <si>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</si>
  <si>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</si>
  <si>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</si>
  <si>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</si>
  <si>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</si>
  <si>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</si>
  <si>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</si>
  <si>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</si>
  <si>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</si>
  <si>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</si>
  <si>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</si>
  <si>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</si>
  <si>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</si>
  <si>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</si>
  <si>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</si>
  <si>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</si>
  <si>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</si>
  <si>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</si>
  <si>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</si>
  <si>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</si>
  <si>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</si>
  <si>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</si>
  <si>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</si>
  <si>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</si>
  <si>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</si>
  <si>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</si>
  <si>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</si>
  <si>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</si>
  <si>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</si>
  <si>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</si>
  <si>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</si>
  <si>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</si>
  <si>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</si>
  <si>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</si>
  <si>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</si>
  <si>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</si>
  <si>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</si>
  <si>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</si>
  <si>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</si>
  <si>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</si>
  <si>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</si>
  <si>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</si>
  <si>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</si>
  <si>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</si>
  <si>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</si>
  <si>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</si>
  <si>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</si>
  <si>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</si>
  <si>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</si>
  <si>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</si>
  <si>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</si>
  <si>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</si>
  <si>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</si>
  <si>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</si>
  <si>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</si>
  <si>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</si>
  <si>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</si>
  <si>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</si>
  <si>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</si>
  <si>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</si>
  <si>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</si>
  <si>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</si>
  <si>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</si>
  <si>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</si>
  <si>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</si>
  <si>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</si>
  <si>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</si>
  <si>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</si>
  <si>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</si>
  <si>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</si>
  <si>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</si>
  <si>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</si>
  <si>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</si>
  <si>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</si>
  <si>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</si>
  <si>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</si>
  <si>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</si>
  <si>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</si>
  <si>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</si>
  <si>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</si>
  <si>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</si>
  <si>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</si>
  <si>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</si>
  <si>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</si>
  <si>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</si>
  <si>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</si>
  <si>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</si>
  <si>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</si>
  <si>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</si>
  <si>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</si>
  <si>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</si>
  <si>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</si>
  <si>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</si>
  <si>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</si>
  <si>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</si>
  <si>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</si>
  <si>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</si>
  <si>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</si>
  <si>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</si>
  <si>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</si>
  <si>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</si>
  <si>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</si>
  <si>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</si>
  <si>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</si>
  <si>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</si>
  <si>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</si>
  <si>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</si>
  <si>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</si>
  <si>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</si>
  <si>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</si>
  <si>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</si>
  <si>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</si>
  <si>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</si>
  <si>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</si>
  <si>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</si>
  <si>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</si>
  <si>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</si>
  <si>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</si>
  <si>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</si>
  <si>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</si>
  <si>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</si>
  <si>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</si>
  <si>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</si>
  <si>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</si>
  <si>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</si>
  <si>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</si>
  <si>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</si>
  <si>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</si>
  <si>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</si>
  <si>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</si>
  <si>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</si>
  <si>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</si>
  <si>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</si>
  <si>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</si>
  <si>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</si>
  <si>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</si>
  <si>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</si>
  <si>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</si>
  <si>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</si>
  <si>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</si>
  <si>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</si>
  <si>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</si>
  <si>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</si>
  <si>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</si>
  <si>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</si>
  <si>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</si>
  <si>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</si>
  <si>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</si>
  <si>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</si>
  <si>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</si>
  <si>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</si>
  <si>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</si>
  <si>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</si>
  <si>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</si>
  <si>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</si>
  <si>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</si>
  <si>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</si>
  <si>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</si>
  <si>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</si>
  <si>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</si>
  <si>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</si>
  <si>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</si>
  <si>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</si>
  <si>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</si>
  <si>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</si>
  <si>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</si>
  <si>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</si>
  <si>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</si>
  <si>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</si>
  <si>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</si>
  <si>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</si>
  <si>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</si>
  <si>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</si>
  <si>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</si>
  <si>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</si>
  <si>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</si>
  <si>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</si>
  <si>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</si>
  <si>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</si>
  <si>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</si>
  <si>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</si>
  <si>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</si>
  <si>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</si>
  <si>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</si>
  <si>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</si>
  <si>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</si>
  <si>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</si>
  <si>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</si>
  <si>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</si>
  <si>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</si>
  <si>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</si>
  <si>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</si>
  <si>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</si>
  <si>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</si>
  <si>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</si>
  <si>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</si>
  <si>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</si>
  <si>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</si>
  <si>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</si>
  <si>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</si>
  <si>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</si>
  <si>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</si>
  <si>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</si>
  <si>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</si>
  <si>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</si>
  <si>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</si>
  <si>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</si>
  <si>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</si>
  <si>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</si>
  <si>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</si>
  <si>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</si>
  <si>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</si>
  <si>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</si>
  <si>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</si>
  <si>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</si>
  <si>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</si>
  <si>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</si>
  <si>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</si>
  <si>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</si>
  <si>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</si>
  <si>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</si>
  <si>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</si>
  <si>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</si>
  <si>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</si>
  <si>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</si>
  <si>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</si>
  <si>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</si>
  <si>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</si>
  <si>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</si>
  <si>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</si>
  <si>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</si>
  <si>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</si>
  <si>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</si>
  <si>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</si>
  <si>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</si>
  <si>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</si>
  <si>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</si>
  <si>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</si>
  <si>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</si>
  <si>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</si>
  <si>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</si>
  <si>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</si>
  <si>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</si>
  <si>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</si>
  <si>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</si>
  <si>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</si>
  <si>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</si>
  <si>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</si>
  <si>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</si>
  <si>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</si>
  <si>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</si>
  <si>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</si>
  <si>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</si>
  <si>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</si>
  <si>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</si>
  <si>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</si>
  <si>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</si>
  <si>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</si>
  <si>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</si>
  <si>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</si>
  <si>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</si>
  <si>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</si>
  <si>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</si>
  <si>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</si>
  <si>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</si>
  <si>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</si>
  <si>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</si>
  <si>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</si>
  <si>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</si>
  <si>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</si>
  <si>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</si>
  <si>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</si>
  <si>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</si>
  <si>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</si>
  <si>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</si>
  <si>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</si>
  <si>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</si>
  <si>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</si>
  <si>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</si>
  <si>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</si>
  <si>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</si>
  <si>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</si>
  <si>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</si>
  <si>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</si>
  <si>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</si>
  <si>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</si>
  <si>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</si>
  <si>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</si>
  <si>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</si>
  <si>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</si>
  <si>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</si>
  <si>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</si>
  <si>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</si>
  <si>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</si>
  <si>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</si>
  <si>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</si>
  <si>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</si>
  <si>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</si>
  <si>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</si>
  <si>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</si>
  <si>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</si>
  <si>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</si>
  <si>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</si>
  <si>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</si>
  <si>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</si>
  <si>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</si>
  <si>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</si>
  <si>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</si>
  <si>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</si>
  <si>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</si>
  <si>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</si>
  <si>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</si>
  <si>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</si>
  <si>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</si>
  <si>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</si>
  <si>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</si>
  <si>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</si>
  <si>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</si>
  <si>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</si>
  <si>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</si>
  <si>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</si>
  <si>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</si>
  <si>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</si>
  <si>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</si>
  <si>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</si>
  <si>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</si>
  <si>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</si>
  <si>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</si>
  <si>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</si>
  <si>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</si>
  <si>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</si>
  <si>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</si>
  <si>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</si>
  <si>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</si>
  <si>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</si>
  <si>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</si>
  <si>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</si>
  <si>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</si>
  <si>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</si>
  <si>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</si>
  <si>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</si>
  <si>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</si>
  <si>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</si>
  <si>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</si>
  <si>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</si>
  <si>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</si>
  <si>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</si>
  <si>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</si>
  <si>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</si>
  <si>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</si>
  <si>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</si>
  <si>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</si>
  <si>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</si>
  <si>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</si>
  <si>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</si>
  <si>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</si>
  <si>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</si>
  <si>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</si>
  <si>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</si>
  <si>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</si>
  <si>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</si>
  <si>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</si>
  <si>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</si>
  <si>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</si>
  <si>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</si>
  <si>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</si>
  <si>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</si>
  <si>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</si>
  <si>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</si>
  <si>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</si>
  <si>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</si>
  <si>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</si>
  <si>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</si>
  <si>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</si>
  <si>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</si>
  <si>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</si>
  <si>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</si>
  <si>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</si>
  <si>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</si>
  <si>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</si>
  <si>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</si>
  <si>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</si>
  <si>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</si>
  <si>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</si>
  <si>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</si>
  <si>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</si>
  <si>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</si>
  <si>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</si>
  <si>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</si>
  <si>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</si>
  <si>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</si>
  <si>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</si>
  <si>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</si>
  <si>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</si>
  <si>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</si>
  <si>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</si>
  <si>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</si>
  <si>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</si>
  <si>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</si>
  <si>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</si>
  <si>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</si>
  <si>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</si>
  <si>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</si>
  <si>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</si>
  <si>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</si>
  <si>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</si>
  <si>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</si>
  <si>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</si>
  <si>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</si>
  <si>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</si>
  <si>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</si>
  <si>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</si>
  <si>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</si>
  <si>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</si>
  <si>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</si>
  <si>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</si>
  <si>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</si>
  <si>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</si>
  <si>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</si>
  <si>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</si>
  <si>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</si>
  <si>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</si>
  <si>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</si>
  <si>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</si>
  <si>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</si>
  <si>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</si>
  <si>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</si>
  <si>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</si>
  <si>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</si>
  <si>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</si>
  <si>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</si>
  <si>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</si>
  <si>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</si>
  <si>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</si>
  <si>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</si>
  <si>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</si>
  <si>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</si>
  <si>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</si>
  <si>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</si>
  <si>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</si>
  <si>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</si>
  <si>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</si>
  <si>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</si>
  <si>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</si>
  <si>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</si>
  <si>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</si>
  <si>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</si>
  <si>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</si>
  <si>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</si>
  <si>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</si>
  <si>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</si>
  <si>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</si>
  <si>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</si>
  <si>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</si>
  <si>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</si>
  <si>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</si>
  <si>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</si>
  <si>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</si>
  <si>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</si>
  <si>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</si>
  <si>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</si>
  <si>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</si>
  <si>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</si>
  <si>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</si>
  <si>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</si>
  <si>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</si>
  <si>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</si>
  <si>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</si>
  <si>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</si>
  <si>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</si>
  <si>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</si>
  <si>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</si>
  <si>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</si>
  <si>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</si>
  <si>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</si>
  <si>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</si>
  <si>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</si>
  <si>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</si>
  <si>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</si>
  <si>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</si>
  <si>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</si>
  <si>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</si>
  <si>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</si>
  <si>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</si>
  <si>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</si>
  <si>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</si>
  <si>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</si>
  <si>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</si>
  <si>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</si>
  <si>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</si>
  <si>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</si>
  <si>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</si>
  <si>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</si>
  <si>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</si>
  <si>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</si>
  <si>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</si>
  <si>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</si>
  <si>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</si>
  <si>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</si>
  <si>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</si>
  <si>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</si>
  <si>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</si>
  <si>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</si>
  <si>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</si>
  <si>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</si>
  <si>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</si>
  <si>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</si>
  <si>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</si>
  <si>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</si>
  <si>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</si>
  <si>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</si>
  <si>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</si>
  <si>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</si>
  <si>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</si>
  <si>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</si>
  <si>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</si>
  <si>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</si>
  <si>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</si>
  <si>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</si>
  <si>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</si>
  <si>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</si>
  <si>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</si>
  <si>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</si>
  <si>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</si>
  <si>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</si>
  <si>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</si>
  <si>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</si>
  <si>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</si>
  <si>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</si>
  <si>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</si>
  <si>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</si>
  <si>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</si>
  <si>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</si>
  <si>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</si>
  <si>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</si>
  <si>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</si>
  <si>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</si>
  <si>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</si>
  <si>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</si>
  <si>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</si>
  <si>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</si>
  <si>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</si>
  <si>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</si>
  <si>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</si>
  <si>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</si>
  <si>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</si>
  <si>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</si>
  <si>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</si>
  <si>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</si>
  <si>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</si>
  <si>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</si>
  <si>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</si>
  <si>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</si>
  <si>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</si>
  <si>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</si>
  <si>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</si>
  <si>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</si>
  <si>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</si>
  <si>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</si>
  <si>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</si>
  <si>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</si>
  <si>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</si>
  <si>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</si>
  <si>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</si>
  <si>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</si>
  <si>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</si>
  <si>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</si>
  <si>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</si>
  <si>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</si>
  <si>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</si>
  <si>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</si>
  <si>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</si>
  <si>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</si>
  <si>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</si>
  <si>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</si>
  <si>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</si>
  <si>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</si>
  <si>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</si>
  <si>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</si>
  <si>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</si>
  <si>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</si>
  <si>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</si>
  <si>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</si>
  <si>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</si>
  <si>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</si>
  <si>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</si>
  <si>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</si>
  <si>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</si>
  <si>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</si>
  <si>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</si>
  <si>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</si>
  <si>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</si>
  <si>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</si>
  <si>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</si>
  <si>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</si>
  <si>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</si>
  <si>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</si>
  <si>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</si>
  <si>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</si>
  <si>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</si>
  <si>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</si>
  <si>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</si>
  <si>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</si>
  <si>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</si>
  <si>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</si>
  <si>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</si>
  <si>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</si>
  <si>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</si>
  <si>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</si>
  <si>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</si>
  <si>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</si>
  <si>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</si>
  <si>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</si>
  <si>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</si>
  <si>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</si>
  <si>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</si>
  <si>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</si>
  <si>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</si>
  <si>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</si>
  <si>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</si>
  <si>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</si>
  <si>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</si>
  <si>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</si>
  <si>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</si>
  <si>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</si>
  <si>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</si>
  <si>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</si>
  <si>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</si>
  <si>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</si>
  <si>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</si>
  <si>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</si>
  <si>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</si>
  <si>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</si>
  <si>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</si>
  <si>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</si>
  <si>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</si>
  <si>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</si>
  <si>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</si>
  <si>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</si>
  <si>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</si>
  <si>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</si>
  <si>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</si>
  <si>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</si>
  <si>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</si>
  <si>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</si>
  <si>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</si>
  <si>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</si>
  <si>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</si>
  <si>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</si>
  <si>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</si>
  <si>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</si>
  <si>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</si>
  <si>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</si>
  <si>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</si>
  <si>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</si>
  <si>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</si>
  <si>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</si>
  <si>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</si>
  <si>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</si>
  <si>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</si>
  <si>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</si>
  <si>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</si>
  <si>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</si>
  <si>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</si>
  <si>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</si>
  <si>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</si>
  <si>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</si>
  <si>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</si>
  <si>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</si>
  <si>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</si>
  <si>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</si>
  <si>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</si>
  <si>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</si>
  <si>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</si>
  <si>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</si>
  <si>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</si>
  <si>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</si>
  <si>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</si>
  <si>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</si>
  <si>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</si>
  <si>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</si>
  <si>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</si>
  <si>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</si>
  <si>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</si>
  <si>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</si>
  <si>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</si>
  <si>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</si>
  <si>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</si>
  <si>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</si>
  <si>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</si>
  <si>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</si>
  <si>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</si>
  <si>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</si>
  <si>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</si>
  <si>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</si>
  <si>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</si>
  <si>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</si>
  <si>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</si>
  <si>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</si>
  <si>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</si>
  <si>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</si>
  <si>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</si>
  <si>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</si>
  <si>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</si>
  <si>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</si>
  <si>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</si>
  <si>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</si>
  <si>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</si>
  <si>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</si>
  <si>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</si>
  <si>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</si>
  <si>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</si>
  <si>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</si>
  <si>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</si>
  <si>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</si>
  <si>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</si>
  <si>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</si>
  <si>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</si>
  <si>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</si>
  <si>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</si>
  <si>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</si>
  <si>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</si>
  <si>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</si>
  <si>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</si>
  <si>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</si>
  <si>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</si>
  <si>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</si>
  <si>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</si>
  <si>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</si>
  <si>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</si>
  <si>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</si>
  <si>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</si>
  <si>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</si>
  <si>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</si>
  <si>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</si>
  <si>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</si>
  <si>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</si>
  <si>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</si>
  <si>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</si>
  <si>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</si>
  <si>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</si>
  <si>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</si>
  <si>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</si>
  <si>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</si>
  <si>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</si>
  <si>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</si>
  <si>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</si>
  <si>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</si>
  <si>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</si>
  <si>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</si>
  <si>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</si>
  <si>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</si>
  <si>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</si>
  <si>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</si>
  <si>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</si>
  <si>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</si>
  <si>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</si>
  <si>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</si>
  <si>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</si>
  <si>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</si>
  <si>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</si>
  <si>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</si>
  <si>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</si>
  <si>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</si>
  <si>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</si>
  <si>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</si>
  <si>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</si>
  <si>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</si>
  <si>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</si>
  <si>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</si>
  <si>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</si>
  <si>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</si>
  <si>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</si>
  <si>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</si>
  <si>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</si>
  <si>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</si>
  <si>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</si>
  <si>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</si>
  <si>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</si>
  <si>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</si>
  <si>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</si>
  <si>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</si>
  <si>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</si>
  <si>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</si>
  <si>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</si>
  <si>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</si>
  <si>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</si>
  <si>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</si>
  <si>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</si>
  <si>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</si>
  <si>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</si>
  <si>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</si>
  <si>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</si>
  <si>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</si>
  <si>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</si>
  <si>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</si>
  <si>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</si>
  <si>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</si>
  <si>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</si>
  <si>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</si>
  <si>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</si>
  <si>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</si>
  <si>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</si>
  <si>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</si>
  <si>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</si>
  <si>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</si>
  <si>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</si>
  <si>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</si>
  <si>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</si>
  <si>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</si>
  <si>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</si>
  <si>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</si>
  <si>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</si>
  <si>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</si>
  <si>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</si>
  <si>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</si>
  <si>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</si>
  <si>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</si>
  <si>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</si>
  <si>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</si>
  <si>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</si>
  <si>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</si>
  <si>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</si>
  <si>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</si>
  <si>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</si>
  <si>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</si>
  <si>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</si>
  <si>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</si>
  <si>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</si>
  <si>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</si>
  <si>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</si>
  <si>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</si>
  <si>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</si>
  <si>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</si>
  <si>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</si>
  <si>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</si>
  <si>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</si>
  <si>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</si>
  <si>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</si>
  <si>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</si>
  <si>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</si>
  <si>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</si>
  <si>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</si>
  <si>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</si>
  <si>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</si>
  <si>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</si>
  <si>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</si>
  <si>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</si>
  <si>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</si>
  <si>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</si>
  <si>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</si>
  <si>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</si>
  <si>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</si>
  <si>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</si>
  <si>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</si>
  <si>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</si>
  <si>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</si>
  <si>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</si>
  <si>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</si>
  <si>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</si>
  <si>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</si>
  <si>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</si>
  <si>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</si>
  <si>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</si>
  <si>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</si>
  <si>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</si>
  <si>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</si>
  <si>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</si>
  <si>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</si>
  <si>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</si>
  <si>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</si>
  <si>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</si>
  <si>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</si>
  <si>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</si>
  <si>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</si>
  <si>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</si>
  <si>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</si>
  <si>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</si>
  <si>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</si>
  <si>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</si>
  <si>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</si>
  <si>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</si>
  <si>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</si>
  <si>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</si>
  <si>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</si>
  <si>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</si>
  <si>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</si>
  <si>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</si>
  <si>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</si>
  <si>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</si>
  <si>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</si>
  <si>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</si>
  <si>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</si>
  <si>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</si>
  <si>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</si>
  <si>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</si>
  <si>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</si>
  <si>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</si>
  <si>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</si>
  <si>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</si>
  <si>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</si>
  <si>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</si>
  <si>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</si>
  <si>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</si>
  <si>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</si>
  <si>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</si>
  <si>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</si>
  <si>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</si>
  <si>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</si>
  <si>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</si>
  <si>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</si>
  <si>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</si>
  <si>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</si>
  <si>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</si>
  <si>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</si>
  <si>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</si>
  <si>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</si>
  <si>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</si>
  <si>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</si>
  <si>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</si>
  <si>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</si>
  <si>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</si>
  <si>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</si>
  <si>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</si>
  <si>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</si>
  <si>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</si>
  <si>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</si>
  <si>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</si>
  <si>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</si>
  <si>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</si>
  <si>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</si>
  <si>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</si>
  <si>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</si>
  <si>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</si>
  <si>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</si>
  <si>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</si>
  <si>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</si>
  <si>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</si>
  <si>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</si>
  <si>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</si>
  <si>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</si>
  <si>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</si>
  <si>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</si>
  <si>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</si>
  <si>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</si>
  <si>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</si>
  <si>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</si>
  <si>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</si>
  <si>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</si>
  <si>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</si>
  <si>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</si>
  <si>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</si>
  <si>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</si>
  <si>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</si>
  <si>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</si>
  <si>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</si>
  <si>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</si>
  <si>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</si>
  <si>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</si>
  <si>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</si>
  <si>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</si>
  <si>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</si>
  <si>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</si>
  <si>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</si>
  <si>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</si>
  <si>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</si>
  <si>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</si>
  <si>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</si>
  <si>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</si>
  <si>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</si>
  <si>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</si>
  <si>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</si>
  <si>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</si>
  <si>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</si>
  <si>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</si>
  <si>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</si>
  <si>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</si>
  <si>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</si>
  <si>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</si>
  <si>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</si>
  <si>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</si>
  <si>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</si>
  <si>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</si>
  <si>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</si>
  <si>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</si>
  <si>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</si>
  <si>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</si>
  <si>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</si>
  <si>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</si>
  <si>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</si>
  <si>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</si>
  <si>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</si>
  <si>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</si>
  <si>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</si>
  <si>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</si>
  <si>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</si>
  <si>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</si>
  <si>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</si>
  <si>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</si>
  <si>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</si>
  <si>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</si>
  <si>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</si>
  <si>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</si>
  <si>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</si>
  <si>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</si>
  <si>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</si>
  <si>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</si>
  <si>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</si>
  <si>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</si>
  <si>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</si>
  <si>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</si>
  <si>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</si>
  <si>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</si>
  <si>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</si>
  <si>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</si>
  <si>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</si>
  <si>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</si>
  <si>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</si>
  <si>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</si>
  <si>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</si>
  <si>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</si>
  <si>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</si>
  <si>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</si>
  <si>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</si>
  <si>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</si>
  <si>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</si>
  <si>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</si>
  <si>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</si>
  <si>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</si>
  <si>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</si>
  <si>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</si>
  <si>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</si>
  <si>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</si>
  <si>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</si>
  <si>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</si>
  <si>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</si>
  <si>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</si>
  <si>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</si>
  <si>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</si>
  <si>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</si>
  <si>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</si>
  <si>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</si>
  <si>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</si>
  <si>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</si>
  <si>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</si>
  <si>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</si>
  <si>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</si>
  <si>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</si>
  <si>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</si>
  <si>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</si>
  <si>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</si>
  <si>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</si>
  <si>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</si>
  <si>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</si>
  <si>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</si>
  <si>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</si>
  <si>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</si>
  <si>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</si>
  <si>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</si>
  <si>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</si>
  <si>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</si>
  <si>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</si>
  <si>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</si>
  <si>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</si>
  <si>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</si>
  <si>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</si>
  <si>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</si>
  <si>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</si>
  <si>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</si>
  <si>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</si>
  <si>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</si>
  <si>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</si>
  <si>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</si>
  <si>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</si>
  <si>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</si>
  <si>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</si>
  <si>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</si>
  <si>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</si>
  <si>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</si>
  <si>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</si>
  <si>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</si>
  <si>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</si>
  <si>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</si>
  <si>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</si>
  <si>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</si>
  <si>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</si>
  <si>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</si>
  <si>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</si>
  <si>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</si>
  <si>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</si>
  <si>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</si>
  <si>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</si>
  <si>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</si>
  <si>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</si>
  <si>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</si>
  <si>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</si>
  <si>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</si>
  <si>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</si>
  <si>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</si>
  <si>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</si>
  <si>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</si>
  <si>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</si>
  <si>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</si>
  <si>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</si>
  <si>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</si>
  <si>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</si>
  <si>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</si>
  <si>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</si>
  <si>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</si>
  <si>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</si>
  <si>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</si>
  <si>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</si>
  <si>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</si>
  <si>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</si>
  <si>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</si>
  <si>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</si>
  <si>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</si>
  <si>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</si>
  <si>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</si>
  <si>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</si>
  <si>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</si>
  <si>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</si>
  <si>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</si>
  <si>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</si>
  <si>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</si>
  <si>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</si>
  <si>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</si>
  <si>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</si>
  <si>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</si>
  <si>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</si>
  <si>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</si>
  <si>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</si>
  <si>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</si>
  <si>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</si>
  <si>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</si>
  <si>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</si>
  <si>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</si>
  <si>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</si>
  <si>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</si>
  <si>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</si>
  <si>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</si>
  <si>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</si>
  <si>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</si>
  <si>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</si>
  <si>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</si>
  <si>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</si>
  <si>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</si>
  <si>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</si>
  <si>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</si>
  <si>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</si>
  <si>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</si>
  <si>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</si>
  <si>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</si>
  <si>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</si>
  <si>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</si>
  <si>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</si>
  <si>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</si>
  <si>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</si>
  <si>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</si>
  <si>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</si>
  <si>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</si>
  <si>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</si>
  <si>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</si>
  <si>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</si>
  <si>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</si>
  <si>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</si>
  <si>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</si>
  <si>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</si>
  <si>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</si>
  <si>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</si>
  <si>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</si>
  <si>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</si>
  <si>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</si>
  <si>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</si>
  <si>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</si>
  <si>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</si>
  <si>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</si>
  <si>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</si>
  <si>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</si>
  <si>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</si>
  <si>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</si>
  <si>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</si>
  <si>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</si>
  <si>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</si>
  <si>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</si>
  <si>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</si>
  <si>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</si>
  <si>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</si>
  <si>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</si>
  <si>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</si>
  <si>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</si>
  <si>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</si>
  <si>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</si>
  <si>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</si>
  <si>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</si>
  <si>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</si>
  <si>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</si>
  <si>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</si>
  <si>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</si>
  <si>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</si>
  <si>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</si>
  <si>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</si>
  <si>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</si>
  <si>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</si>
  <si>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</si>
  <si>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</si>
  <si>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</si>
  <si>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</si>
  <si>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</si>
  <si>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</si>
  <si>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</si>
  <si>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</si>
  <si>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</si>
  <si>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</si>
  <si>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</si>
  <si>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</si>
  <si>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</si>
  <si>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</si>
  <si>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</si>
  <si>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</si>
  <si>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</si>
  <si>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</si>
  <si>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</si>
  <si>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</si>
  <si>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</si>
  <si>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</si>
  <si>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</si>
  <si>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</si>
  <si>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</si>
  <si>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</si>
  <si>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</si>
  <si>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</si>
  <si>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</si>
  <si>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</si>
  <si>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</si>
  <si>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</si>
  <si>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</si>
  <si>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</si>
  <si>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</si>
  <si>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</si>
  <si>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</si>
  <si>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</si>
  <si>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</si>
  <si>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</si>
  <si>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</si>
  <si>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</si>
  <si>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</si>
  <si>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</si>
  <si>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</si>
  <si>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</si>
  <si>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</si>
  <si>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</si>
  <si>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</si>
  <si>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</si>
  <si>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</si>
  <si>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</si>
  <si>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</si>
  <si>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</si>
  <si>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</si>
  <si>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</si>
  <si>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</si>
  <si>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</si>
  <si>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</si>
  <si>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</si>
  <si>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</si>
  <si>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</si>
  <si>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</si>
  <si>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</si>
  <si>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</si>
  <si>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</si>
  <si>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</si>
  <si>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</si>
  <si>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</si>
  <si>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</si>
  <si>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</si>
  <si>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</si>
  <si>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</si>
  <si>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</si>
  <si>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</si>
  <si>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</si>
  <si>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</si>
  <si>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</si>
  <si>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</si>
  <si>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</si>
  <si>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</si>
  <si>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</si>
  <si>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</si>
  <si>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</si>
  <si>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</si>
  <si>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</si>
  <si>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</si>
  <si>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</si>
  <si>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</si>
  <si>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</si>
  <si>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</si>
  <si>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</si>
  <si>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</si>
  <si>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</si>
  <si>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</si>
  <si>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</si>
  <si>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</si>
  <si>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</si>
  <si>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</si>
  <si>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</si>
  <si>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</si>
  <si>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</si>
  <si>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</si>
  <si>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</si>
  <si>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</si>
  <si>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</si>
  <si>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</si>
  <si>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</si>
  <si>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</si>
  <si>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</si>
  <si>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</si>
  <si>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</si>
  <si>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</si>
  <si>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</si>
  <si>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</si>
  <si>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</si>
  <si>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</si>
  <si>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</si>
  <si>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</si>
  <si>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</si>
  <si>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</si>
  <si>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</si>
  <si>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</si>
  <si>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</si>
  <si>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</si>
  <si>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</si>
  <si>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</si>
  <si>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</si>
  <si>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</si>
  <si>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</si>
  <si>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</si>
  <si>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</si>
  <si>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</si>
  <si>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</si>
  <si>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</si>
  <si>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</si>
  <si>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</si>
  <si>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</si>
  <si>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</si>
  <si>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</si>
  <si>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</si>
  <si>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</si>
  <si>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</si>
  <si>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</si>
  <si>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</si>
  <si>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</si>
  <si>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</si>
  <si>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</si>
  <si>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</si>
  <si>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</si>
  <si>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</si>
  <si>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</si>
  <si>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</si>
  <si>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</si>
  <si>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</si>
  <si>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</si>
  <si>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</si>
  <si>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</si>
  <si>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</si>
  <si>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</si>
  <si>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</si>
  <si>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</si>
  <si>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</si>
  <si>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</si>
  <si>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</si>
  <si>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</si>
  <si>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</si>
  <si>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</si>
  <si>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</si>
  <si>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</si>
  <si>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</si>
  <si>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</si>
  <si>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</si>
  <si>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</si>
  <si>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</si>
  <si>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</si>
  <si>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</si>
  <si>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</si>
  <si>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</si>
  <si>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</si>
  <si>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</si>
  <si>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</si>
  <si>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</si>
  <si>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</si>
  <si>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</si>
  <si>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</si>
  <si>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</si>
  <si>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</si>
  <si>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</si>
  <si>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</si>
  <si>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</si>
  <si>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</si>
  <si>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</si>
  <si>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</si>
  <si>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</si>
  <si>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</si>
  <si>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</si>
  <si>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</si>
  <si>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</si>
  <si>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</si>
  <si>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</si>
  <si>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</si>
  <si>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</si>
  <si>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</si>
  <si>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</si>
  <si>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</si>
  <si>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</si>
  <si>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</si>
  <si>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</si>
  <si>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</si>
  <si>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</si>
  <si>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</si>
  <si>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</si>
  <si>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</si>
  <si>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</si>
  <si>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</si>
  <si>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</si>
  <si>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</si>
  <si>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</si>
  <si>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</si>
  <si>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</si>
  <si>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</si>
  <si>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</si>
  <si>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</si>
  <si>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</si>
  <si>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</si>
  <si>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</si>
  <si>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</si>
  <si>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</si>
  <si>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</si>
  <si>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</si>
  <si>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</si>
  <si>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</si>
  <si>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</si>
  <si>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</si>
  <si>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</si>
  <si>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</si>
  <si>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</si>
  <si>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</si>
  <si>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</si>
  <si>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</si>
  <si>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</si>
  <si>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</si>
  <si>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</si>
  <si>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</si>
  <si>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</si>
  <si>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</si>
  <si>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</si>
  <si>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</si>
  <si>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</si>
  <si>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</si>
  <si>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</si>
  <si>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</si>
  <si>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</si>
  <si>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</si>
  <si>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</si>
  <si>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</si>
  <si>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</si>
  <si>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</si>
  <si>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</si>
  <si>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</si>
  <si>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</si>
  <si>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</si>
  <si>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</si>
  <si>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</si>
  <si>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</si>
  <si>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</si>
  <si>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</si>
  <si>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</si>
  <si>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</si>
  <si>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</si>
  <si>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</si>
  <si>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</si>
  <si>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</si>
  <si>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</si>
  <si>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</si>
  <si>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</si>
  <si>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</si>
  <si>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</si>
  <si>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</si>
  <si>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</si>
  <si>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</si>
  <si>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</si>
  <si>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</si>
  <si>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</si>
  <si>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</si>
  <si>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</si>
  <si>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</si>
  <si>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</si>
  <si>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</si>
  <si>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</si>
  <si>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</si>
  <si>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</si>
  <si>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</si>
  <si>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</si>
  <si>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</si>
  <si>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</si>
  <si>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</si>
  <si>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</si>
  <si>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</si>
  <si>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</si>
  <si>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</si>
  <si>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</si>
  <si>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</si>
  <si>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</si>
  <si>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</si>
  <si>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</si>
  <si>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</si>
  <si>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</si>
  <si>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</si>
  <si>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</si>
  <si>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</si>
  <si>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</si>
  <si>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</si>
  <si>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</si>
  <si>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</si>
  <si>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</si>
  <si>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</si>
  <si>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</si>
  <si>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</si>
  <si>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</si>
  <si>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</si>
  <si>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</si>
  <si>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</si>
  <si>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</si>
  <si>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</si>
  <si>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</si>
  <si>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</si>
  <si>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</si>
  <si>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</si>
  <si>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</si>
  <si>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</si>
  <si>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</si>
  <si>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</si>
  <si>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</si>
  <si>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</si>
  <si>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</si>
  <si>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</si>
  <si>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</si>
  <si>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</si>
  <si>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</si>
  <si>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</si>
  <si>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</si>
  <si>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</si>
  <si>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</si>
  <si>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</si>
  <si>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</si>
  <si>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</si>
  <si>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</si>
  <si>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</si>
  <si>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</si>
  <si>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</si>
  <si>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</si>
  <si>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</si>
  <si>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</si>
  <si>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</si>
  <si>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</si>
  <si>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</si>
  <si>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</si>
  <si>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</si>
  <si>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</si>
  <si>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</si>
  <si>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</si>
  <si>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</si>
  <si>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</si>
  <si>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</si>
  <si>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</si>
  <si>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</si>
  <si>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</si>
  <si>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</si>
  <si>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</si>
  <si>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</si>
  <si>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</si>
  <si>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</si>
  <si>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</si>
  <si>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</si>
  <si>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</si>
  <si>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</si>
  <si>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</si>
  <si>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</si>
  <si>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</si>
  <si>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</si>
  <si>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</si>
  <si>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</si>
  <si>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</si>
  <si>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</si>
  <si>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</si>
  <si>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</si>
  <si>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</si>
  <si>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</si>
  <si>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</si>
  <si>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</si>
  <si>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</si>
  <si>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</si>
  <si>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</si>
  <si>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</si>
  <si>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</si>
  <si>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</si>
  <si>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</si>
  <si>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</si>
  <si>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</si>
  <si>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</si>
  <si>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</si>
  <si>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</si>
  <si>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</si>
  <si>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</si>
  <si>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</si>
  <si>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</si>
  <si>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</si>
  <si>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</si>
  <si>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</si>
  <si>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</si>
  <si>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</si>
  <si>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</si>
  <si>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</si>
  <si>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</si>
  <si>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</si>
  <si>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</si>
  <si>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</si>
  <si>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</si>
  <si>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</si>
  <si>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</si>
  <si>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</si>
  <si>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</si>
  <si>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</si>
  <si>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</si>
  <si>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</si>
  <si>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</si>
  <si>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</si>
  <si>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</si>
  <si>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</si>
  <si>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</si>
  <si>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</si>
  <si>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</si>
  <si>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</si>
  <si>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</si>
  <si>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</si>
  <si>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</si>
  <si>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</si>
  <si>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</si>
  <si>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</si>
  <si>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</si>
  <si>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</si>
  <si>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</si>
  <si>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</si>
  <si>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</si>
  <si>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</si>
  <si>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</si>
  <si>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</si>
  <si>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</si>
  <si>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</si>
  <si>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</si>
  <si>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</si>
  <si>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</si>
  <si>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</si>
  <si>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</si>
  <si>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</si>
  <si>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</si>
  <si>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</si>
  <si>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</si>
  <si>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</si>
  <si>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</si>
  <si>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</si>
  <si>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</si>
  <si>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</si>
  <si>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</si>
  <si>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</si>
  <si>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</si>
  <si>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</si>
  <si>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</si>
  <si>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</si>
  <si>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</si>
  <si>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</si>
  <si>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</si>
  <si>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</si>
  <si>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</si>
  <si>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</si>
  <si>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</si>
  <si>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</si>
  <si>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</si>
  <si>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</si>
  <si>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</si>
  <si>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</si>
  <si>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</si>
  <si>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</si>
  <si>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</si>
  <si>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</si>
  <si>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</si>
  <si>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</si>
  <si>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</si>
  <si>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</si>
  <si>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</si>
  <si>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</si>
  <si>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</si>
  <si>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</si>
  <si>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</si>
  <si>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</si>
  <si>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</si>
  <si>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</si>
  <si>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</si>
  <si>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</si>
  <si>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</si>
  <si>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</si>
  <si>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</si>
  <si>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</si>
  <si>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</si>
  <si>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</si>
  <si>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</si>
  <si>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</si>
  <si>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</si>
  <si>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</si>
  <si>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</si>
  <si>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</si>
  <si>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</si>
  <si>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</si>
  <si>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</si>
  <si>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</si>
  <si>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</si>
  <si>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</si>
  <si>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</si>
  <si>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</si>
  <si>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</si>
  <si>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</si>
  <si>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</si>
  <si>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</si>
  <si>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</si>
  <si>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</si>
  <si>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</si>
  <si>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</si>
  <si>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</si>
  <si>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</si>
  <si>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</si>
  <si>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</si>
  <si>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</si>
  <si>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</si>
  <si>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</si>
  <si>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</si>
  <si>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</si>
  <si>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</si>
  <si>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</si>
  <si>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</si>
  <si>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</si>
  <si>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</si>
  <si>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</si>
  <si>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</si>
  <si>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</si>
  <si>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</si>
  <si>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</si>
  <si>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</si>
  <si>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</si>
  <si>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</si>
  <si>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</si>
  <si>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</si>
  <si>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</si>
  <si>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</si>
  <si>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</si>
  <si>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</si>
  <si>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</si>
  <si>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</si>
  <si>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</si>
  <si>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</si>
  <si>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</si>
  <si>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</si>
  <si>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</si>
  <si>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</si>
  <si>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</si>
  <si>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</si>
  <si>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</si>
  <si>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</si>
  <si>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</si>
  <si>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</si>
  <si>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</si>
  <si>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</si>
  <si>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</si>
  <si>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</si>
  <si>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</si>
  <si>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</si>
  <si>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</si>
  <si>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</si>
  <si>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</si>
  <si>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</si>
  <si>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</si>
  <si>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</si>
  <si>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</si>
  <si>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</si>
  <si>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</si>
  <si>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</si>
  <si>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</si>
  <si>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</si>
  <si>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</si>
  <si>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</si>
  <si>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</si>
  <si>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</si>
  <si>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</si>
  <si>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</si>
  <si>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</si>
  <si>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</si>
  <si>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</si>
  <si>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</si>
  <si>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</si>
  <si>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</si>
  <si>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</si>
  <si>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</si>
  <si>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</si>
  <si>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</si>
  <si>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</si>
  <si>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</si>
  <si>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</si>
  <si>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</si>
  <si>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</si>
  <si>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</si>
  <si>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</si>
  <si>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</si>
  <si>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</si>
  <si>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</si>
  <si>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</si>
  <si>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</si>
  <si>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</si>
  <si>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</si>
  <si>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</si>
  <si>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</si>
  <si>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</si>
  <si>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</si>
  <si>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</si>
  <si>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</si>
  <si>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</si>
  <si>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</si>
  <si>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</si>
  <si>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</si>
  <si>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</si>
  <si>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</si>
  <si>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</si>
  <si>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</si>
  <si>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</si>
  <si>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</si>
  <si>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</si>
  <si>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</si>
  <si>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</si>
  <si>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</si>
  <si>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</si>
  <si>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</si>
  <si>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</si>
  <si>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</si>
  <si>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</si>
  <si>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</si>
  <si>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</si>
  <si>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</si>
  <si>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</si>
  <si>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</si>
  <si>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</si>
  <si>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</si>
  <si>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</si>
  <si>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</si>
  <si>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</si>
  <si>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</si>
  <si>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</si>
  <si>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</si>
  <si>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</si>
  <si>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</si>
  <si>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</si>
  <si>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</si>
  <si>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</si>
  <si>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</si>
  <si>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</si>
  <si>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</si>
  <si>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</si>
  <si>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</si>
  <si>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</si>
  <si>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</si>
  <si>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</si>
  <si>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</si>
  <si>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</si>
  <si>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</si>
  <si>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</si>
  <si>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</si>
  <si>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</si>
  <si>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</si>
  <si>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</si>
  <si>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</si>
  <si>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</si>
  <si>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</si>
  <si>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</si>
  <si>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</si>
  <si>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</si>
  <si>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</si>
  <si>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</si>
  <si>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</si>
  <si>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</si>
  <si>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</si>
  <si>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</si>
  <si>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</si>
  <si>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</si>
  <si>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</si>
  <si>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</si>
  <si>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</si>
  <si>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</si>
  <si>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</si>
  <si>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</si>
  <si>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</si>
  <si>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</si>
  <si>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</si>
  <si>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</si>
  <si>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</si>
  <si>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</si>
  <si>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</si>
  <si>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</si>
  <si>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</si>
  <si>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</si>
  <si>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</si>
  <si>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</si>
  <si>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</si>
  <si>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</si>
  <si>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</si>
  <si>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</si>
  <si>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</si>
  <si>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</si>
  <si>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</si>
  <si>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</si>
  <si>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</si>
  <si>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</si>
  <si>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</si>
  <si>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</si>
  <si>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</si>
  <si>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</si>
  <si>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</si>
  <si>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</si>
  <si>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</si>
  <si>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</si>
  <si>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</si>
  <si>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</si>
  <si>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</si>
  <si>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</si>
  <si>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</si>
  <si>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</si>
  <si>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</si>
  <si>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</si>
  <si>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</si>
  <si>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</si>
  <si>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</si>
  <si>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</si>
  <si>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</si>
  <si>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</si>
  <si>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</si>
  <si>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</si>
  <si>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</si>
  <si>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</si>
  <si>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</si>
  <si>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</si>
  <si>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</si>
  <si>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</si>
  <si>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</si>
  <si>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</si>
  <si>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</si>
  <si>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</si>
  <si>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</si>
  <si>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</si>
  <si>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</si>
  <si>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</si>
  <si>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</si>
  <si>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</si>
  <si>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</si>
  <si>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</si>
  <si>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</si>
  <si>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</si>
  <si>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</si>
  <si>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</si>
  <si>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</si>
  <si>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</si>
  <si>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</si>
  <si>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</si>
  <si>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</si>
  <si>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</si>
  <si>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</si>
  <si>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</si>
  <si>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</si>
  <si>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</si>
  <si>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</si>
  <si>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</si>
  <si>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</si>
  <si>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</si>
  <si>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</si>
  <si>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</si>
  <si>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</si>
  <si>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</si>
  <si>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</si>
  <si>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</si>
  <si>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</si>
  <si>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</si>
  <si>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</si>
  <si>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</si>
  <si>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</si>
  <si>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</si>
  <si>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</si>
  <si>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</si>
  <si>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</si>
  <si>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</si>
  <si>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</si>
  <si>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</si>
  <si>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</si>
  <si>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</si>
  <si>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</si>
  <si>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</si>
  <si>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</si>
  <si>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</si>
  <si>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</si>
  <si>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</si>
  <si>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</si>
  <si>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</si>
  <si>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</si>
  <si>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</si>
  <si>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</si>
  <si>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</si>
  <si>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</si>
  <si>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</si>
  <si>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</si>
  <si>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</si>
  <si>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</si>
  <si>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</si>
  <si>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</si>
  <si>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</si>
  <si>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</si>
  <si>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</si>
  <si>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</si>
  <si>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</si>
  <si>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</si>
  <si>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</si>
  <si>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</si>
  <si>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</si>
  <si>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</si>
  <si>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</si>
  <si>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</si>
  <si>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</si>
  <si>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</si>
  <si>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</si>
  <si>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</si>
  <si>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</si>
  <si>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</si>
  <si>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</si>
  <si>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</si>
  <si>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</si>
  <si>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</si>
  <si>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</si>
  <si>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</si>
  <si>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</si>
  <si>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</si>
  <si>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</si>
  <si>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</si>
  <si>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</si>
  <si>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</si>
  <si>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</si>
  <si>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</si>
  <si>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</si>
  <si>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</si>
  <si>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</si>
  <si>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</si>
  <si>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</si>
  <si>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</si>
  <si>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</si>
  <si>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</si>
  <si>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</si>
  <si>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</si>
  <si>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</si>
  <si>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</si>
  <si>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</si>
  <si>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</si>
  <si>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</si>
  <si>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</si>
  <si>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</si>
  <si>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</si>
  <si>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</si>
  <si>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</si>
  <si>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</si>
  <si>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</si>
  <si>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</si>
  <si>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</si>
  <si>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</si>
  <si>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</si>
  <si>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</si>
  <si>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</si>
  <si>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</si>
  <si>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</si>
  <si>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</si>
  <si>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</si>
  <si>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</si>
  <si>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</si>
  <si>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</si>
  <si>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</si>
  <si>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</si>
  <si>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</si>
  <si>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</si>
  <si>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</si>
  <si>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</si>
  <si>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</si>
  <si>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</si>
  <si>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</si>
  <si>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</si>
  <si>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</si>
  <si>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</si>
  <si>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</si>
  <si>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</si>
  <si>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</si>
  <si>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</si>
  <si>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</si>
  <si>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</si>
  <si>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</si>
  <si>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</si>
  <si>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</si>
  <si>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</si>
  <si>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</si>
  <si>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</si>
  <si>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</si>
  <si>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</si>
  <si>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</si>
  <si>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</si>
  <si>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</si>
  <si>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</si>
  <si>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</si>
  <si>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</si>
  <si>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</si>
  <si>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</si>
  <si>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</si>
  <si>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</si>
  <si>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</si>
  <si>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</si>
  <si>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</si>
  <si>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</si>
  <si>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</si>
  <si>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</si>
  <si>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</si>
  <si>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</si>
  <si>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</si>
  <si>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</si>
  <si>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</si>
  <si>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</si>
  <si>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</si>
  <si>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</si>
  <si>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</si>
  <si>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</si>
  <si>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</si>
  <si>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</si>
  <si>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</si>
  <si>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</si>
  <si>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</si>
  <si>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</si>
  <si>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</si>
  <si>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</si>
  <si>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</si>
  <si>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</si>
  <si>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</si>
  <si>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</si>
  <si>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</si>
  <si>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</si>
  <si>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</si>
  <si>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</si>
  <si>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</si>
  <si>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</si>
  <si>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</si>
  <si>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</si>
  <si>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</si>
  <si>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</si>
  <si>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</si>
  <si>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</si>
  <si>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</si>
  <si>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</si>
  <si>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</si>
  <si>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</si>
  <si>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</si>
  <si>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</si>
  <si>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</si>
  <si>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</si>
  <si>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</si>
  <si>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</si>
  <si>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</si>
  <si>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</si>
  <si>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</si>
  <si>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</si>
  <si>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</si>
  <si>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</si>
  <si>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</si>
  <si>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</si>
  <si>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</si>
  <si>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</si>
  <si>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</si>
  <si>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</si>
  <si>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</si>
  <si>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</si>
  <si>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</si>
  <si>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</si>
  <si>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</si>
  <si>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</si>
  <si>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</si>
  <si>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</si>
  <si>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</si>
  <si>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</si>
  <si>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</si>
  <si>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</si>
  <si>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</si>
  <si>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</si>
  <si>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</si>
  <si>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</si>
  <si>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</si>
  <si>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</si>
  <si>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</si>
  <si>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</si>
  <si>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</si>
  <si>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</si>
  <si>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</si>
  <si>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</si>
  <si>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</si>
  <si>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</si>
  <si>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</si>
  <si>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</si>
  <si>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</si>
  <si>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</si>
  <si>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</si>
  <si>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</si>
  <si>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</si>
  <si>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</si>
  <si>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</si>
  <si>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</si>
  <si>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</si>
  <si>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</si>
  <si>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</si>
  <si>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</si>
  <si>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</si>
  <si>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</si>
  <si>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</si>
  <si>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</si>
  <si>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</si>
  <si>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</si>
  <si>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</si>
  <si>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</si>
  <si>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</si>
  <si>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</si>
  <si>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</si>
  <si>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</si>
  <si>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</si>
  <si>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</si>
  <si>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</si>
  <si>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</si>
  <si>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</si>
  <si>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</si>
  <si>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</si>
  <si>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</si>
  <si>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</si>
  <si>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</si>
  <si>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</si>
  <si>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</si>
  <si>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</si>
  <si>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</si>
  <si>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</si>
  <si>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</si>
  <si>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</si>
  <si>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</si>
  <si>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</si>
  <si>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</si>
  <si>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</si>
  <si>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</si>
  <si>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</si>
  <si>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</si>
  <si>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</si>
  <si>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</si>
  <si>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</si>
  <si>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</si>
  <si>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</si>
  <si>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</si>
  <si>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</si>
  <si>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</si>
  <si>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</si>
  <si>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</si>
  <si>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</si>
  <si>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</si>
  <si>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</si>
  <si>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</si>
  <si>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</si>
  <si>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</si>
  <si>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</si>
  <si>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</si>
  <si>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</si>
  <si>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</si>
  <si>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</si>
  <si>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</si>
  <si>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</si>
  <si>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</si>
  <si>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</si>
  <si>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</si>
  <si>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</si>
  <si>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</si>
  <si>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</si>
  <si>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</si>
  <si>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</si>
  <si>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</si>
  <si>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</si>
  <si>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</si>
  <si>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</si>
  <si>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</si>
  <si>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</si>
  <si>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</si>
  <si>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</si>
  <si>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</si>
  <si>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</si>
  <si>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</si>
  <si>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</si>
  <si>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</si>
  <si>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</si>
  <si>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</si>
  <si>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</si>
  <si>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</si>
  <si>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</si>
  <si>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</si>
  <si>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</si>
  <si>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</si>
  <si>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</si>
  <si>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</si>
  <si>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</si>
  <si>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</si>
  <si>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</si>
  <si>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</si>
  <si>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</si>
  <si>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</si>
  <si>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</si>
  <si>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</si>
  <si>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</si>
  <si>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</si>
  <si>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</si>
  <si>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</si>
  <si>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</si>
  <si>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</si>
  <si>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</si>
  <si>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</si>
  <si>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</si>
  <si>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</si>
  <si>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</si>
  <si>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</si>
  <si>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</si>
  <si>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</si>
  <si>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</si>
  <si>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</si>
  <si>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</si>
  <si>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</si>
  <si>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</si>
  <si>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</si>
  <si>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</si>
  <si>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</si>
  <si>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</si>
  <si>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</si>
  <si>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</si>
  <si>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</si>
  <si>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</si>
  <si>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</si>
  <si>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</si>
  <si>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</si>
  <si>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</si>
  <si>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</si>
  <si>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</si>
  <si>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</si>
  <si>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</si>
  <si>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</si>
  <si>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</si>
  <si>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</si>
  <si>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</si>
  <si>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</si>
  <si>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</si>
  <si>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</si>
  <si>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</si>
  <si>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</si>
  <si>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</si>
  <si>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</si>
  <si>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</si>
  <si>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</si>
  <si>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</si>
  <si>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</si>
  <si>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</si>
  <si>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</si>
  <si>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</si>
  <si>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</si>
  <si>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</si>
  <si>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</si>
  <si>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</si>
  <si>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</si>
  <si>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</si>
  <si>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</si>
  <si>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</si>
  <si>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</si>
  <si>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</si>
  <si>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</si>
  <si>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</si>
  <si>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</si>
  <si>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</si>
  <si>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</si>
  <si>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</si>
  <si>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</si>
  <si>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</si>
  <si>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</si>
  <si>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</si>
  <si>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</si>
  <si>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</si>
  <si>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</si>
  <si>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</si>
  <si>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</si>
  <si>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</si>
  <si>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</si>
  <si>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</si>
  <si>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</si>
  <si>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</si>
  <si>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</si>
  <si>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</si>
  <si>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</si>
  <si>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</si>
  <si>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</si>
  <si>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</si>
  <si>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</si>
  <si>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</si>
  <si>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</si>
  <si>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</si>
  <si>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</si>
  <si>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</si>
  <si>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</si>
  <si>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</si>
  <si>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</si>
  <si>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</si>
  <si>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</si>
  <si>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</si>
  <si>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</si>
  <si>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</si>
  <si>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</si>
  <si>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</si>
  <si>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</si>
  <si>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</si>
  <si>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</si>
  <si>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</si>
  <si>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</si>
  <si>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</si>
  <si>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</si>
  <si>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</si>
  <si>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</si>
  <si>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</si>
  <si>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</si>
  <si>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</si>
  <si>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</si>
  <si>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</si>
  <si>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</si>
  <si>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</si>
  <si>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</si>
  <si>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</si>
  <si>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</si>
  <si>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</si>
  <si>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</si>
  <si>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</si>
  <si>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</si>
  <si>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</si>
  <si>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</si>
  <si>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</si>
  <si>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</si>
  <si>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</si>
  <si>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</si>
  <si>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</si>
  <si>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</si>
  <si>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</si>
  <si>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</si>
  <si>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</si>
  <si>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</si>
  <si>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</si>
  <si>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</si>
  <si>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</si>
  <si>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</si>
  <si>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</si>
  <si>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</si>
  <si>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</si>
  <si>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</si>
  <si>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</si>
  <si>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</si>
  <si>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</si>
  <si>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</si>
  <si>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</si>
  <si>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</si>
  <si>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</si>
  <si>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</si>
  <si>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</si>
  <si>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</si>
  <si>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</si>
  <si>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</si>
  <si>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</si>
  <si>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</si>
  <si>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</si>
  <si>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</si>
  <si>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</si>
  <si>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</si>
  <si>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</si>
  <si>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</si>
  <si>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</si>
  <si>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</si>
  <si>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</si>
  <si>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</si>
  <si>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</si>
  <si>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</si>
  <si>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</si>
  <si>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</si>
  <si>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</si>
  <si>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</si>
  <si>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</si>
  <si>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</si>
  <si>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</si>
  <si>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</si>
  <si>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</si>
  <si>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</si>
  <si>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</si>
  <si>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</si>
  <si>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</si>
  <si>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</si>
  <si>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</si>
  <si>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</si>
  <si>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</si>
  <si>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</si>
  <si>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</si>
  <si>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</si>
  <si>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</si>
  <si>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</si>
  <si>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</si>
  <si>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</si>
  <si>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</si>
  <si>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</si>
  <si>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</si>
  <si>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</si>
  <si>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</si>
  <si>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</si>
  <si>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</si>
  <si>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</si>
  <si>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</si>
  <si>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</si>
  <si>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</si>
  <si>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</si>
  <si>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</si>
  <si>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</si>
  <si>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</si>
  <si>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</si>
  <si>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</si>
  <si>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</si>
  <si>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</si>
  <si>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</si>
  <si>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</si>
  <si>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</si>
  <si>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</si>
  <si>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</si>
  <si>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</si>
  <si>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</si>
  <si>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</si>
  <si>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</si>
  <si>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</si>
  <si>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</si>
  <si>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</si>
  <si>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</si>
  <si>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</si>
  <si>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</si>
  <si>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</si>
  <si>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</si>
  <si>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</si>
  <si>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</si>
  <si>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</si>
  <si>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</si>
  <si>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</si>
  <si>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</si>
  <si>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</si>
  <si>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</si>
  <si>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</si>
  <si>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</si>
  <si>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</si>
  <si>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</si>
  <si>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</si>
  <si>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</si>
  <si>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</si>
  <si>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</si>
  <si>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</si>
  <si>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</si>
  <si>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</si>
  <si>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</si>
  <si>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</si>
  <si>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</si>
  <si>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</si>
  <si>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</si>
  <si>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</si>
  <si>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</si>
  <si>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</si>
  <si>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</si>
  <si>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</si>
  <si>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</si>
  <si>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</si>
  <si>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</si>
  <si>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</si>
  <si>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</si>
  <si>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</si>
  <si>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</si>
  <si>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</si>
  <si>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</si>
  <si>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</si>
  <si>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</si>
  <si>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</si>
  <si>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</si>
  <si>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</si>
  <si>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</si>
  <si>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</si>
  <si>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</si>
  <si>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</si>
  <si>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</si>
  <si>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</si>
  <si>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</si>
  <si>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</si>
  <si>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</si>
  <si>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</si>
  <si>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</si>
  <si>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</si>
  <si>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</si>
  <si>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</si>
  <si>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</si>
  <si>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</si>
  <si>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</si>
  <si>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</si>
  <si>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</si>
  <si>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</si>
  <si>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</si>
  <si>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</si>
  <si>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</si>
  <si>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</si>
  <si>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</si>
  <si>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</si>
  <si>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</si>
  <si>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</si>
  <si>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</si>
  <si>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</si>
  <si>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</si>
  <si>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</si>
  <si>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</si>
  <si>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</si>
  <si>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</si>
  <si>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</si>
  <si>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</si>
  <si>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</si>
  <si>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</si>
  <si>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</si>
  <si>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</si>
  <si>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</si>
  <si>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</si>
  <si>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</si>
  <si>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</si>
  <si>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</si>
  <si>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</si>
  <si>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</si>
  <si>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</si>
  <si>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</si>
  <si>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</si>
  <si>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</si>
  <si>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</si>
  <si>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</si>
  <si>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</si>
  <si>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</si>
  <si>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</si>
  <si>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</si>
  <si>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</si>
  <si>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</si>
  <si>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</si>
  <si>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</si>
  <si>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</si>
  <si>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</si>
  <si>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</si>
  <si>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</si>
  <si>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</si>
  <si>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</si>
  <si>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</si>
  <si>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</si>
  <si>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</si>
  <si>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</si>
  <si>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</si>
  <si>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</si>
  <si>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</si>
  <si>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</si>
  <si>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</si>
  <si>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</si>
  <si>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</si>
  <si>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</si>
  <si>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</si>
  <si>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</si>
  <si>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</si>
  <si>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</si>
  <si>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</si>
  <si>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</si>
  <si>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</si>
  <si>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</si>
  <si>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</si>
  <si>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</si>
  <si>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</si>
  <si>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</si>
  <si>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</si>
  <si>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</si>
  <si>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</si>
  <si>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</si>
  <si>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</si>
  <si>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</si>
  <si>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</si>
  <si>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</si>
  <si>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</si>
  <si>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</si>
  <si>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</si>
  <si>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</si>
  <si>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</si>
  <si>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</si>
  <si>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</si>
  <si>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</si>
  <si>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</si>
  <si>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</si>
  <si>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</si>
  <si>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</si>
  <si>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</si>
  <si>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</si>
  <si>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</si>
  <si>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</si>
  <si>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</si>
  <si>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</si>
  <si>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</si>
  <si>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</si>
  <si>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</si>
  <si>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</si>
  <si>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</si>
  <si>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</si>
  <si>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</si>
  <si>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</si>
  <si>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</si>
  <si>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</si>
  <si>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</si>
  <si>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</si>
  <si>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</si>
  <si>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</si>
  <si>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</si>
  <si>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</si>
  <si>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</si>
  <si>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</si>
  <si>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</si>
  <si>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</si>
  <si>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</si>
  <si>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</si>
  <si>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</si>
  <si>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</si>
  <si>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</si>
  <si>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</si>
  <si>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</si>
  <si>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</si>
  <si>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</si>
  <si>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</si>
  <si>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</si>
  <si>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</si>
  <si>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</si>
  <si>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</si>
  <si>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</si>
  <si>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</si>
  <si>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</si>
  <si>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</si>
  <si>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</si>
  <si>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</si>
  <si>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</si>
  <si>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</si>
  <si>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</si>
  <si>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</si>
  <si>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</si>
  <si>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</si>
  <si>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</si>
  <si>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</si>
  <si>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</si>
  <si>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</si>
  <si>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</si>
  <si>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</si>
  <si>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</si>
  <si>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</si>
  <si>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</si>
  <si>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</si>
  <si>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</si>
  <si>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</si>
  <si>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</si>
  <si>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</si>
  <si>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</si>
  <si>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</si>
  <si>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</si>
  <si>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</si>
  <si>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</si>
  <si>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</si>
  <si>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</si>
  <si>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</si>
  <si>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</si>
  <si>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</si>
  <si>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</si>
  <si>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</si>
  <si>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</si>
  <si>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</si>
  <si>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</si>
  <si>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</si>
  <si>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</si>
  <si>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</si>
  <si>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</si>
  <si>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</si>
  <si>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</si>
  <si>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</si>
  <si>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</si>
  <si>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</si>
  <si>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</si>
  <si>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</si>
  <si>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</si>
  <si>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</si>
  <si>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</si>
  <si>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</si>
  <si>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</si>
  <si>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</si>
  <si>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</si>
  <si>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</si>
  <si>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</si>
  <si>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</si>
  <si>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</si>
  <si>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</si>
  <si>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</si>
  <si>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</si>
  <si>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</si>
  <si>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</si>
  <si>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</si>
  <si>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</si>
  <si>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</si>
  <si>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</si>
  <si>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</si>
  <si>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</si>
  <si>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</si>
  <si>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</si>
  <si>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</si>
  <si>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</si>
  <si>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</si>
  <si>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</si>
  <si>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</si>
  <si>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</si>
  <si>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</si>
  <si>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</si>
  <si>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</si>
  <si>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</si>
  <si>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</si>
  <si>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</si>
  <si>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</si>
  <si>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</si>
  <si>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</si>
  <si>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</si>
  <si>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</si>
  <si>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</si>
  <si>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</si>
  <si>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</si>
  <si>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</si>
  <si>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</si>
  <si>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</si>
  <si>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</si>
  <si>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</si>
  <si>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</si>
  <si>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</si>
  <si>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</si>
  <si>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</si>
  <si>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</si>
  <si>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</si>
  <si>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</si>
  <si>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</si>
  <si>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</si>
  <si>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</si>
  <si>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</si>
  <si>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</si>
  <si>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</si>
  <si>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</si>
  <si>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</si>
  <si>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</si>
  <si>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</si>
  <si>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</si>
  <si>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</si>
  <si>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</si>
  <si>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</si>
  <si>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</si>
  <si>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</si>
  <si>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</si>
  <si>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</si>
  <si>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</si>
  <si>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</si>
  <si>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</si>
  <si>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</si>
  <si>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</si>
  <si>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</si>
  <si>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</si>
  <si>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</si>
  <si>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</si>
  <si>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</si>
  <si>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</si>
  <si>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</si>
  <si>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</si>
  <si>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</si>
  <si>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</si>
  <si>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</si>
  <si>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</si>
  <si>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</si>
  <si>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</si>
  <si>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</si>
  <si>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</si>
  <si>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</si>
  <si>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</si>
  <si>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</si>
  <si>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</si>
  <si>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</si>
  <si>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</si>
  <si>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</si>
  <si>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</si>
  <si>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</si>
  <si>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</si>
  <si>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</si>
  <si>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</si>
  <si>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</si>
  <si>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</si>
  <si>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</si>
  <si>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</si>
  <si>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</si>
  <si>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</si>
  <si>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</si>
  <si>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</si>
  <si>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</si>
  <si>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</si>
  <si>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</si>
  <si>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</si>
  <si>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</si>
  <si>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</si>
  <si>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</si>
  <si>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</si>
  <si>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</si>
  <si>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</si>
  <si>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</si>
  <si>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</si>
  <si>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</si>
  <si>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</si>
  <si>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</si>
  <si>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</si>
  <si>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</si>
  <si>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</si>
  <si>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</si>
  <si>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</si>
  <si>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</si>
  <si>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</si>
  <si>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</si>
  <si>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</si>
  <si>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</si>
  <si>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</si>
  <si>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</si>
  <si>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</si>
  <si>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</si>
  <si>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</si>
  <si>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</si>
  <si>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</si>
  <si>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</si>
  <si>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</si>
  <si>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</si>
  <si>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</si>
  <si>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</si>
  <si>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</si>
  <si>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</si>
  <si>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</si>
  <si>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</si>
  <si>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</si>
  <si>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</si>
  <si>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</si>
  <si>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</si>
  <si>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</si>
  <si>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</si>
  <si>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</si>
  <si>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</si>
  <si>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</si>
  <si>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</si>
  <si>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</si>
  <si>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</si>
  <si>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</si>
  <si>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</si>
  <si>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</si>
  <si>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</si>
  <si>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</si>
  <si>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</si>
  <si>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</si>
  <si>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</si>
  <si>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</si>
  <si>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</si>
  <si>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</si>
  <si>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</si>
  <si>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</si>
  <si>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</si>
  <si>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</si>
  <si>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</si>
  <si>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</si>
  <si>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</si>
  <si>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</si>
  <si>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</si>
  <si>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</si>
  <si>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</si>
  <si>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</si>
  <si>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</si>
  <si>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</si>
  <si>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</si>
  <si>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</si>
  <si>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</si>
  <si>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</si>
  <si>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</si>
  <si>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</si>
  <si>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</si>
  <si>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</si>
  <si>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</si>
  <si>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</si>
  <si>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</si>
  <si>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</si>
  <si>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</si>
  <si>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</si>
  <si>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</si>
  <si>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</si>
  <si>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</si>
  <si>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</si>
  <si>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</si>
  <si>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</si>
  <si>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</si>
  <si>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</si>
  <si>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</si>
  <si>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</si>
  <si>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</si>
  <si>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</si>
  <si>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</si>
  <si>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</si>
  <si>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</si>
  <si>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</si>
  <si>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</si>
  <si>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</si>
  <si>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</si>
  <si>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</si>
  <si>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</si>
  <si>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</si>
  <si>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</si>
  <si>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</si>
  <si>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</si>
  <si>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</si>
  <si>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</si>
  <si>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</si>
  <si>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</si>
  <si>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</si>
  <si>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</si>
  <si>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</si>
  <si>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</si>
  <si>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</si>
  <si>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</si>
  <si>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</si>
  <si>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</si>
  <si>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</si>
  <si>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</si>
  <si>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</si>
  <si>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</si>
  <si>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</si>
  <si>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</si>
  <si>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</si>
  <si>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</si>
  <si>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</si>
  <si>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</si>
  <si>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</si>
  <si>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</si>
  <si>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</si>
  <si>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</si>
  <si>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</si>
  <si>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</si>
  <si>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</si>
  <si>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</si>
  <si>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</si>
  <si>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</si>
  <si>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</si>
  <si>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</si>
  <si>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</si>
  <si>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</si>
  <si>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</si>
  <si>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</si>
  <si>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</si>
  <si>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</si>
  <si>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</si>
  <si>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</si>
  <si>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</si>
  <si>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</si>
  <si>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</si>
  <si>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</si>
  <si>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</si>
  <si>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</si>
  <si>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</si>
  <si>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</si>
  <si>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</si>
  <si>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</si>
  <si>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</si>
  <si>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</si>
  <si>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</si>
  <si>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</si>
  <si>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</si>
  <si>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</si>
  <si>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</si>
  <si>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</si>
  <si>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</si>
  <si>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</si>
  <si>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</si>
  <si>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</si>
  <si>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</si>
  <si>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</si>
  <si>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</si>
  <si>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</si>
  <si>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</si>
  <si>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</si>
  <si>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</si>
  <si>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</si>
  <si>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</si>
  <si>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</si>
  <si>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</si>
  <si>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</si>
  <si>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</si>
  <si>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</si>
  <si>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</si>
  <si>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</si>
  <si>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</si>
  <si>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</si>
  <si>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</si>
  <si>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</si>
  <si>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</si>
  <si>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</si>
  <si>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</si>
  <si>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</si>
  <si>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</si>
  <si>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</si>
  <si>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</si>
  <si>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</si>
  <si>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</si>
  <si>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</si>
  <si>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</si>
  <si>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</si>
  <si>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</si>
  <si>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</si>
  <si>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</si>
  <si>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</si>
  <si>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</si>
  <si>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</si>
  <si>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</si>
  <si>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</si>
  <si>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</si>
  <si>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</si>
  <si>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</si>
  <si>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</si>
  <si>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</si>
  <si>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</si>
  <si>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</si>
  <si>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</si>
  <si>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</si>
  <si>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</si>
  <si>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</si>
  <si>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</si>
  <si>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</si>
  <si>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</si>
  <si>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</si>
  <si>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</si>
  <si>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</si>
  <si>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</si>
  <si>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</si>
  <si>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</si>
  <si>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</si>
  <si>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</si>
  <si>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</si>
  <si>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</si>
  <si>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</si>
  <si>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</si>
  <si>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</si>
  <si>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</si>
  <si>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</si>
  <si>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</si>
  <si>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</si>
  <si>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</si>
  <si>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</si>
  <si>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</si>
  <si>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</si>
  <si>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</si>
  <si>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</si>
  <si>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</si>
  <si>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</si>
  <si>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</si>
  <si>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</si>
  <si>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</si>
  <si>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</si>
  <si>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</si>
  <si>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</si>
  <si>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</si>
  <si>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</si>
  <si>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</si>
  <si>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</si>
  <si>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</si>
  <si>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</si>
  <si>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</si>
  <si>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</si>
  <si>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</si>
  <si>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</si>
  <si>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</si>
  <si>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</si>
  <si>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</si>
  <si>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</si>
  <si>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</si>
  <si>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</si>
  <si>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</si>
  <si>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</si>
  <si>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</si>
  <si>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</si>
  <si>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</si>
  <si>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</si>
  <si>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</si>
  <si>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</si>
  <si>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</si>
  <si>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</si>
  <si>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</si>
  <si>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</si>
  <si>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</si>
  <si>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</si>
  <si>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</si>
  <si>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</si>
  <si>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</si>
  <si>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</si>
  <si>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</si>
  <si>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</si>
  <si>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</si>
  <si>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</si>
  <si>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</si>
  <si>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</si>
  <si>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</si>
  <si>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</si>
  <si>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</si>
  <si>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</si>
  <si>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</si>
  <si>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</si>
  <si>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</si>
  <si>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</si>
  <si>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</si>
  <si>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</si>
  <si>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</si>
  <si>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</si>
  <si>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</si>
  <si>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</si>
  <si>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</si>
  <si>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</si>
  <si>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</si>
  <si>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</si>
  <si>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</si>
  <si>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</si>
  <si>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</si>
  <si>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</si>
  <si>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</si>
  <si>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</si>
  <si>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</si>
  <si>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</si>
  <si>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</si>
  <si>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</si>
  <si>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</si>
  <si>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</si>
  <si>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</si>
  <si>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</si>
  <si>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</si>
  <si>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</si>
  <si>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</si>
  <si>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</si>
  <si>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</si>
  <si>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</si>
  <si>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</si>
  <si>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</si>
  <si>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</si>
  <si>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</si>
  <si>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</si>
  <si>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</si>
  <si>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</si>
  <si>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</si>
  <si>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</si>
  <si>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</si>
  <si>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</si>
  <si>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</si>
  <si>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</si>
  <si>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</si>
  <si>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</si>
  <si>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</si>
  <si>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</si>
  <si>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</si>
  <si>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</si>
  <si>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</si>
  <si>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</si>
  <si>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</si>
  <si>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</si>
  <si>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</si>
  <si>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</si>
  <si>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</si>
  <si>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</si>
  <si>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</si>
  <si>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</si>
  <si>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</si>
  <si>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</si>
  <si>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</si>
  <si>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</si>
  <si>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</si>
  <si>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</si>
  <si>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</si>
  <si>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</si>
  <si>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</si>
  <si>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</si>
  <si>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</si>
  <si>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</si>
  <si>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</si>
  <si>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</si>
  <si>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</si>
  <si>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</si>
  <si>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</si>
  <si>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</si>
  <si>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</si>
  <si>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</si>
  <si>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</si>
  <si>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</si>
  <si>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</si>
  <si>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</si>
  <si>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</si>
  <si>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</si>
  <si>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</si>
  <si>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</si>
  <si>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</si>
  <si>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</si>
  <si>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</si>
  <si>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</si>
  <si>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</si>
  <si>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</si>
  <si>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</si>
  <si>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</si>
  <si>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</si>
  <si>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</si>
  <si>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</si>
  <si>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</si>
  <si>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</si>
  <si>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</si>
  <si>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</si>
  <si>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</si>
  <si>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</si>
  <si>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</si>
  <si>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</si>
  <si>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</si>
  <si>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</si>
  <si>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</si>
  <si>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</si>
  <si>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</si>
  <si>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</si>
  <si>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</si>
  <si>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</si>
  <si>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</si>
  <si>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</si>
  <si>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</si>
  <si>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</si>
  <si>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</si>
  <si>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</si>
  <si>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</si>
  <si>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</si>
  <si>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</si>
  <si>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</si>
  <si>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</si>
  <si>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</si>
  <si>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</si>
  <si>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</si>
  <si>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</si>
  <si>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</si>
  <si>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</si>
  <si>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</si>
  <si>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</si>
  <si>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</si>
  <si>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</si>
  <si>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</si>
  <si>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</si>
  <si>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</si>
  <si>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</si>
  <si>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</si>
  <si>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</si>
  <si>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</si>
  <si>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</si>
  <si>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</si>
  <si>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</si>
  <si>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</si>
  <si>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</si>
  <si>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</si>
  <si>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</si>
  <si>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</si>
  <si>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</si>
  <si>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</si>
  <si>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</si>
  <si>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</si>
  <si>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</si>
  <si>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</si>
  <si>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</si>
  <si>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</si>
  <si>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</si>
  <si>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</si>
  <si>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</si>
  <si>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</si>
  <si>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</si>
  <si>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</si>
  <si>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</si>
  <si>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</si>
  <si>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</si>
  <si>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</si>
  <si>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</si>
  <si>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</si>
  <si>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</si>
  <si>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</si>
  <si>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</si>
  <si>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</si>
  <si>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</si>
  <si>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</si>
  <si>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</si>
  <si>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</si>
  <si>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</si>
  <si>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</si>
  <si>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</si>
  <si>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</si>
  <si>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</si>
  <si>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</si>
  <si>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</si>
  <si>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</si>
  <si>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</si>
  <si>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</si>
  <si>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</si>
  <si>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</si>
  <si>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</si>
  <si>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</si>
  <si>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</si>
  <si>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</si>
  <si>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</si>
  <si>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</si>
  <si>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</si>
  <si>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</si>
  <si>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</si>
  <si>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</si>
  <si>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</si>
  <si>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</si>
  <si>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</si>
  <si>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</si>
  <si>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</si>
  <si>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</si>
  <si>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</si>
  <si>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</si>
  <si>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</si>
  <si>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</si>
  <si>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</si>
  <si>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</si>
  <si>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</si>
  <si>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</si>
  <si>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</si>
  <si>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</si>
  <si>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</si>
  <si>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</si>
  <si>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</si>
  <si>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</si>
  <si>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</si>
  <si>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</si>
  <si>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</si>
  <si>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</si>
  <si>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</si>
  <si>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</si>
  <si>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</si>
  <si>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</si>
  <si>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</si>
  <si>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</si>
  <si>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</si>
  <si>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</si>
  <si>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</si>
  <si>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</si>
  <si>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</si>
  <si>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</si>
  <si>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</si>
  <si>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</si>
  <si>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</si>
  <si>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</si>
  <si>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</si>
  <si>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</si>
  <si>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</si>
  <si>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</si>
  <si>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</si>
  <si>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</si>
  <si>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</si>
  <si>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</si>
  <si>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</si>
  <si>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</si>
  <si>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</si>
  <si>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</si>
  <si>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</si>
  <si>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</si>
  <si>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</si>
  <si>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</si>
  <si>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</si>
  <si>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</si>
  <si>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</si>
  <si>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</si>
  <si>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</si>
  <si>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</si>
  <si>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</si>
  <si>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</si>
  <si>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</si>
  <si>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</si>
  <si>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</si>
  <si>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</si>
  <si>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</si>
  <si>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</si>
  <si>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</si>
  <si>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</si>
  <si>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</si>
  <si>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</si>
  <si>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</si>
  <si>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</si>
  <si>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</si>
  <si>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</si>
  <si>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</si>
  <si>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</si>
  <si>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</si>
  <si>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</si>
  <si>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</si>
  <si>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</si>
  <si>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</si>
  <si>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</si>
  <si>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</si>
  <si>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</si>
  <si>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</si>
  <si>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</si>
  <si>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</si>
  <si>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</si>
  <si>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</si>
  <si>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</si>
  <si>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</si>
  <si>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</si>
  <si>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</si>
  <si>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</si>
  <si>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</si>
  <si>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</si>
  <si>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</si>
  <si>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</si>
  <si>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</si>
  <si>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</si>
  <si>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</si>
  <si>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</si>
  <si>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</si>
  <si>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</si>
  <si>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</si>
  <si>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</si>
  <si>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</si>
  <si>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</si>
  <si>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</si>
  <si>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</si>
  <si>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</si>
  <si>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</si>
  <si>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</si>
  <si>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</si>
  <si>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</si>
  <si>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</si>
  <si>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</si>
  <si>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</si>
  <si>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</si>
  <si>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</si>
  <si>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</si>
  <si>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</si>
  <si>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</si>
  <si>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</si>
  <si>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</si>
  <si>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</si>
  <si>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</si>
  <si>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</si>
  <si>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</si>
  <si>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</si>
  <si>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</si>
  <si>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</si>
  <si>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</si>
  <si>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</si>
  <si>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</si>
  <si>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</si>
  <si>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</si>
  <si>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</si>
  <si>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</si>
  <si>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</si>
  <si>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</si>
  <si>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</si>
  <si>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</si>
  <si>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</si>
  <si>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</si>
  <si>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</si>
  <si>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</si>
  <si>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</si>
  <si>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</si>
  <si>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</si>
  <si>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</si>
  <si>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</si>
  <si>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</si>
  <si>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</si>
  <si>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</si>
  <si>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</si>
  <si>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</si>
  <si>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</si>
  <si>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</si>
  <si>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</si>
  <si>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</si>
  <si>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</si>
  <si>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</si>
  <si>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</si>
  <si>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</si>
  <si>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</si>
  <si>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</si>
  <si>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</si>
  <si>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</si>
  <si>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</si>
  <si>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</si>
  <si>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</si>
  <si>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</si>
  <si>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</si>
  <si>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</si>
  <si>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</si>
  <si>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</si>
  <si>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</si>
  <si>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</si>
  <si>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</si>
  <si>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</si>
  <si>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</si>
  <si>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</si>
  <si>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</si>
  <si>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</si>
  <si>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</si>
  <si>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</si>
  <si>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</si>
  <si>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</si>
  <si>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</si>
  <si>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</si>
  <si>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</si>
  <si>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</si>
  <si>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</si>
  <si>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</si>
  <si>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</si>
  <si>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</si>
  <si>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</si>
  <si>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</si>
  <si>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</si>
  <si>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</si>
  <si>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</si>
  <si>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</si>
  <si>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</si>
  <si>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</si>
  <si>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</si>
  <si>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</si>
  <si>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</si>
  <si>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</si>
  <si>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</si>
  <si>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</si>
  <si>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</si>
  <si>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</si>
  <si>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</si>
  <si>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</si>
  <si>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</si>
  <si>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</si>
  <si>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</si>
  <si>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</si>
  <si>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</si>
  <si>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</si>
  <si>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</si>
  <si>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</si>
  <si>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</si>
  <si>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</si>
  <si>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</si>
  <si>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</si>
  <si>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</si>
  <si>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</si>
  <si>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</si>
  <si>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</si>
  <si>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</si>
  <si>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</si>
  <si>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</si>
  <si>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</si>
  <si>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</si>
  <si>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</si>
  <si>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</si>
  <si>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</si>
  <si>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</si>
  <si>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</si>
  <si>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</si>
  <si>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</si>
  <si>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</si>
  <si>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</si>
  <si>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</si>
  <si>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</si>
  <si>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</si>
  <si>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</si>
  <si>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</si>
  <si>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</si>
  <si>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</si>
  <si>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</si>
  <si>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</si>
  <si>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</si>
  <si>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</si>
  <si>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</si>
  <si>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</si>
  <si>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</si>
  <si>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</si>
  <si>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</si>
  <si>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</si>
  <si>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</si>
  <si>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</si>
  <si>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</si>
  <si>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</si>
  <si>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</si>
  <si>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</si>
  <si>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</si>
  <si>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</si>
  <si>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</si>
  <si>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</si>
  <si>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</si>
  <si>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</si>
  <si>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</si>
  <si>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</si>
  <si>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</si>
  <si>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</si>
  <si>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</si>
  <si>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</si>
  <si>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</si>
  <si>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</si>
  <si>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</si>
  <si>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</si>
  <si>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</si>
  <si>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</si>
  <si>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</si>
  <si>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</si>
  <si>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</si>
  <si>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</si>
  <si>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</si>
  <si>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</si>
  <si>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</si>
  <si>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</si>
  <si>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</si>
  <si>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</si>
  <si>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</si>
  <si>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</si>
  <si>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</si>
  <si>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</si>
  <si>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</si>
  <si>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</si>
  <si>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</si>
  <si>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</si>
  <si>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</si>
  <si>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</si>
  <si>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</si>
  <si>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</si>
  <si>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</si>
  <si>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</si>
  <si>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</si>
  <si>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</si>
  <si>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</si>
  <si>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</si>
  <si>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</si>
  <si>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</si>
  <si>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</si>
  <si>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</si>
  <si>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</si>
  <si>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</si>
  <si>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</si>
  <si>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</si>
  <si>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</si>
  <si>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</si>
  <si>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</si>
  <si>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</si>
  <si>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</si>
  <si>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</si>
  <si>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</si>
  <si>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</si>
  <si>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</si>
  <si>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</si>
  <si>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</si>
  <si>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</si>
  <si>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</si>
  <si>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</si>
  <si>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</si>
  <si>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</si>
  <si>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</si>
  <si>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</si>
  <si>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</si>
  <si>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</si>
  <si>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</si>
  <si>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</si>
  <si>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</si>
  <si>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</si>
  <si>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</si>
  <si>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</si>
  <si>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</si>
  <si>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</si>
  <si>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</si>
  <si>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</si>
  <si>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</si>
  <si>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</si>
  <si>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</si>
  <si>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</si>
  <si>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</si>
  <si>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</si>
  <si>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</si>
  <si>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</si>
  <si>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</si>
  <si>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</si>
  <si>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</si>
  <si>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</si>
  <si>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</si>
  <si>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</si>
  <si>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</si>
  <si>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</si>
  <si>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</si>
  <si>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</si>
  <si>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</si>
  <si>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</si>
  <si>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</si>
  <si>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</si>
  <si>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</si>
  <si>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</si>
  <si>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</si>
  <si>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</si>
  <si>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</si>
  <si>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</si>
  <si>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</si>
  <si>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</si>
  <si>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</si>
  <si>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</si>
  <si>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</si>
  <si>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</si>
  <si>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</si>
  <si>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</si>
  <si>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</si>
  <si>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</si>
  <si>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</si>
  <si>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</si>
  <si>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</si>
  <si>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</si>
  <si>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</si>
  <si>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</si>
  <si>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</si>
  <si>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</si>
  <si>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</si>
  <si>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</si>
  <si>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</si>
  <si>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</si>
  <si>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</si>
  <si>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</si>
  <si>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</si>
  <si>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</si>
  <si>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</si>
  <si>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</si>
  <si>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</si>
  <si>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</si>
  <si>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</si>
  <si>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</si>
  <si>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</si>
  <si>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</si>
  <si>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</si>
  <si>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</si>
  <si>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</si>
  <si>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</si>
  <si>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</si>
  <si>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</si>
  <si>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</si>
  <si>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</si>
  <si>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</si>
  <si>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</si>
  <si>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</si>
  <si>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</si>
  <si>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</si>
  <si>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</si>
  <si>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</si>
  <si>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</si>
  <si>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</si>
  <si>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</si>
  <si>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</si>
  <si>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</si>
  <si>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</si>
  <si>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</si>
  <si>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</si>
  <si>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</si>
  <si>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</si>
  <si>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</si>
  <si>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</si>
  <si>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</si>
  <si>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</si>
  <si>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</si>
  <si>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</si>
  <si>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</si>
  <si>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</si>
  <si>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</si>
  <si>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</si>
  <si>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</si>
  <si>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</si>
  <si>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</si>
  <si>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</si>
  <si>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</si>
  <si>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</si>
  <si>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</si>
  <si>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</si>
  <si>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</si>
  <si>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</si>
  <si>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</si>
  <si>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</si>
  <si>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</si>
  <si>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</si>
  <si>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</si>
  <si>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</si>
  <si>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</si>
  <si>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</si>
  <si>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</si>
  <si>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</si>
  <si>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</si>
  <si>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</si>
  <si>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</si>
  <si>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</si>
  <si>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</si>
  <si>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</si>
  <si>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</si>
  <si>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</si>
  <si>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</si>
  <si>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</si>
  <si>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</si>
  <si>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</si>
  <si>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</si>
  <si>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</si>
  <si>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</si>
  <si>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</si>
  <si>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</si>
  <si>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</si>
  <si>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</si>
  <si>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</si>
  <si>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</si>
  <si>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</si>
  <si>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</si>
  <si>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</si>
  <si>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</si>
  <si>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</si>
  <si>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</si>
  <si>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</si>
  <si>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</si>
  <si>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</si>
  <si>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</si>
  <si>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</si>
  <si>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</si>
  <si>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</si>
  <si>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</si>
  <si>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</si>
  <si>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</si>
  <si>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</si>
  <si>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</si>
  <si>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</si>
  <si>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</si>
  <si>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</si>
  <si>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</si>
  <si>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</si>
  <si>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</si>
  <si>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</si>
  <si>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</si>
  <si>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</si>
  <si>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</si>
  <si>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</si>
  <si>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</si>
  <si>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</si>
  <si>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</si>
  <si>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</si>
  <si>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</si>
  <si>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</si>
  <si>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</si>
  <si>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</si>
  <si>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</si>
  <si>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</si>
  <si>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</si>
  <si>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</si>
  <si>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</si>
  <si>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</si>
  <si>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</si>
  <si>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</si>
  <si>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</si>
  <si>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</si>
  <si>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</si>
  <si>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</si>
  <si>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</si>
  <si>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</si>
  <si>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</si>
  <si>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</si>
  <si>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</si>
  <si>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</si>
  <si>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</si>
  <si>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</si>
  <si>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</si>
  <si>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</si>
  <si>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</si>
  <si>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</si>
  <si>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</si>
  <si>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</si>
  <si>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</si>
  <si>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</si>
  <si>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</si>
  <si>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</si>
  <si>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</si>
  <si>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</si>
  <si>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</si>
  <si>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</si>
  <si>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</si>
  <si>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</si>
  <si>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</si>
  <si>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</si>
  <si>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</si>
  <si>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</si>
  <si>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</si>
  <si>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</si>
  <si>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</si>
  <si>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</si>
  <si>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</si>
  <si>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</si>
  <si>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</si>
  <si>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</si>
  <si>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</si>
  <si>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</si>
  <si>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</si>
  <si>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</si>
  <si>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</si>
  <si>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</si>
  <si>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</si>
  <si>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</si>
  <si>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</si>
  <si>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</si>
  <si>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</si>
  <si>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</si>
  <si>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</si>
  <si>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</si>
  <si>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</si>
  <si>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</si>
  <si>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</si>
  <si>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</si>
  <si>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</si>
  <si>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</si>
  <si>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</si>
  <si>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</si>
  <si>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</si>
  <si>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</si>
  <si>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</si>
  <si>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</si>
  <si>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</si>
  <si>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</si>
  <si>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</si>
  <si>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</si>
  <si>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</si>
  <si>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</si>
  <si>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</si>
  <si>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</si>
  <si>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</si>
  <si>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</si>
  <si>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</si>
  <si>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</si>
  <si>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</si>
  <si>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</si>
  <si>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</si>
  <si>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</si>
  <si>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</si>
  <si>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</si>
  <si>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</si>
  <si>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</si>
  <si>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</si>
  <si>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</si>
  <si>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</si>
  <si>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</si>
  <si>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</si>
  <si>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</si>
  <si>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</si>
  <si>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</si>
  <si>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</si>
  <si>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</si>
  <si>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</si>
  <si>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</si>
  <si>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</si>
  <si>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</si>
  <si>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</si>
  <si>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</si>
  <si>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</si>
  <si>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</si>
  <si>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</si>
  <si>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</si>
  <si>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</si>
  <si>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</si>
  <si>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</si>
  <si>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</si>
  <si>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</si>
  <si>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</si>
  <si>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</si>
  <si>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</si>
  <si>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</si>
  <si>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</si>
  <si>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</si>
  <si>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</si>
  <si>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</si>
  <si>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</si>
  <si>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</si>
  <si>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</si>
  <si>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</si>
  <si>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</si>
  <si>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</si>
  <si>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</si>
  <si>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</si>
  <si>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</si>
  <si>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</si>
  <si>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</si>
  <si>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</si>
  <si>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</si>
  <si>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</si>
  <si>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</si>
  <si>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</si>
  <si>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</si>
  <si>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</si>
  <si>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</si>
  <si>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</si>
  <si>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</si>
  <si>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</si>
  <si>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</si>
  <si>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</si>
  <si>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</si>
  <si>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</si>
  <si>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</si>
  <si>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</si>
  <si>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</si>
  <si>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</si>
  <si>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</si>
  <si>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</si>
  <si>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</si>
  <si>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</si>
  <si>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</si>
  <si>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</si>
  <si>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</si>
  <si>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</si>
  <si>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</si>
  <si>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</si>
  <si>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</si>
  <si>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</si>
  <si>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</si>
  <si>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</si>
  <si>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</si>
  <si>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</si>
  <si>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</si>
  <si>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</si>
  <si>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</si>
  <si>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</si>
  <si>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</si>
  <si>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</si>
  <si>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</si>
  <si>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</si>
  <si>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</si>
  <si>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</si>
  <si>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</si>
  <si>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</si>
  <si>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</si>
  <si>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</si>
  <si>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</si>
  <si>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</si>
  <si>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</si>
  <si>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</si>
  <si>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</si>
  <si>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</si>
  <si>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</si>
  <si>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</si>
  <si>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</si>
  <si>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</si>
  <si>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</si>
  <si>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</si>
  <si>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</si>
  <si>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</si>
  <si>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</si>
  <si>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</si>
  <si>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</si>
  <si>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</si>
  <si>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</si>
  <si>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</si>
  <si>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</si>
  <si>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</si>
  <si>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</si>
  <si>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</si>
  <si>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</si>
  <si>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</si>
  <si>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</si>
  <si>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</si>
  <si>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</si>
  <si>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</si>
  <si>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</si>
  <si>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</si>
  <si>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</si>
  <si>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</si>
  <si>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</si>
  <si>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</si>
  <si>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</si>
  <si>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</si>
  <si>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</si>
  <si>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</si>
  <si>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</si>
  <si>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</si>
  <si>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</si>
  <si>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</si>
  <si>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</si>
  <si>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</si>
  <si>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</si>
  <si>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</si>
  <si>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</si>
  <si>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</si>
  <si>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</si>
  <si>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</si>
  <si>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</si>
  <si>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</si>
  <si>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</si>
  <si>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</si>
  <si>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</si>
  <si>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</si>
  <si>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</si>
  <si>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</si>
  <si>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</si>
  <si>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</si>
  <si>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</si>
  <si>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</si>
  <si>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</si>
  <si>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</si>
  <si>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</si>
  <si>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</si>
  <si>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</si>
  <si>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</si>
  <si>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</si>
  <si>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</si>
  <si>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</si>
  <si>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</si>
  <si>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</si>
  <si>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</si>
  <si>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</si>
  <si>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</si>
  <si>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</si>
  <si>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</si>
  <si>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</si>
  <si>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</si>
  <si>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</si>
  <si>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</si>
  <si>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</si>
  <si>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</si>
  <si>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</si>
  <si>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</si>
  <si>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</si>
  <si>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</si>
  <si>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</si>
  <si>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</si>
  <si>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</si>
  <si>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</si>
  <si>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</si>
  <si>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</si>
  <si>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</si>
  <si>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</si>
  <si>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</si>
  <si>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</si>
  <si>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</si>
  <si>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</si>
  <si>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</si>
  <si>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</si>
  <si>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</si>
  <si>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</si>
  <si>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</si>
  <si>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</si>
  <si>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</si>
  <si>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</si>
  <si>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</si>
  <si>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</si>
  <si>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</si>
  <si>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</si>
  <si>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</si>
  <si>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</si>
  <si>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</si>
  <si>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</si>
  <si>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</si>
  <si>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</si>
  <si>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</si>
  <si>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</si>
  <si>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</si>
  <si>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</si>
  <si>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</si>
  <si>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</si>
  <si>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</si>
  <si>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</si>
  <si>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</si>
  <si>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</si>
  <si>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</si>
  <si>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</si>
  <si>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</si>
  <si>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</si>
  <si>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</si>
  <si>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</si>
  <si>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</si>
  <si>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</si>
  <si>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</si>
  <si>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</si>
  <si>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</si>
  <si>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</si>
  <si>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</si>
  <si>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</si>
  <si>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</si>
  <si>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</si>
  <si>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</si>
  <si>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</si>
  <si>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</si>
  <si>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</si>
  <si>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</si>
  <si>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</si>
  <si>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</si>
  <si>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</si>
  <si>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</si>
  <si>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</si>
  <si>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</si>
  <si>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</si>
  <si>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</si>
  <si>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</si>
  <si>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</si>
  <si>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</si>
  <si>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</si>
  <si>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</si>
  <si>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</si>
  <si>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</si>
  <si>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</si>
  <si>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</si>
  <si>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</si>
  <si>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</si>
  <si>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</si>
  <si>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</si>
  <si>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</si>
  <si>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</si>
  <si>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</si>
  <si>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</si>
  <si>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</si>
  <si>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</si>
  <si>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</si>
  <si>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</si>
  <si>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</si>
  <si>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</si>
  <si>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</si>
  <si>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</si>
  <si>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</si>
  <si>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</si>
  <si>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</si>
  <si>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</si>
  <si>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</si>
  <si>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</si>
  <si>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</si>
  <si>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</si>
  <si>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</si>
  <si>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</si>
  <si>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</si>
  <si>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</si>
  <si>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</si>
  <si>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</si>
  <si>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</si>
  <si>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</si>
  <si>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</si>
  <si>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</si>
  <si>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</si>
  <si>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</si>
  <si>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</si>
  <si>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</si>
  <si>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</si>
  <si>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</si>
  <si>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</si>
  <si>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</si>
  <si>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</si>
  <si>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</si>
  <si>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</si>
  <si>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</si>
  <si>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</si>
  <si>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</si>
  <si>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</si>
  <si>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</si>
  <si>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</si>
  <si>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</si>
  <si>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</si>
  <si>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</si>
  <si>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</si>
  <si>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</si>
  <si>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</si>
  <si>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</si>
  <si>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</si>
  <si>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</si>
  <si>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</si>
  <si>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</si>
  <si>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</si>
  <si>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</si>
  <si>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</si>
  <si>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</si>
  <si>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</si>
  <si>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</si>
  <si>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</si>
  <si>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</si>
  <si>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</si>
  <si>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</si>
  <si>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</si>
  <si>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</si>
  <si>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</si>
  <si>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</si>
  <si>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</si>
  <si>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</si>
  <si>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</si>
  <si>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</si>
  <si>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</si>
  <si>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</si>
  <si>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</si>
  <si>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</si>
  <si>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</si>
  <si>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</si>
  <si>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</si>
  <si>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</si>
  <si>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</si>
  <si>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</si>
  <si>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</si>
  <si>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</si>
  <si>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</si>
  <si>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</si>
  <si>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</si>
  <si>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</si>
  <si>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</si>
  <si>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</si>
  <si>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</si>
  <si>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</si>
  <si>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</si>
  <si>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</si>
  <si>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</si>
  <si>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</si>
  <si>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</si>
  <si>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</si>
  <si>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</si>
  <si>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</si>
  <si>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</si>
  <si>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</si>
  <si>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</si>
  <si>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</si>
  <si>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</si>
  <si>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</si>
  <si>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</si>
  <si>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</si>
  <si>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</si>
  <si>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</si>
  <si>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</si>
  <si>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</si>
  <si>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</si>
  <si>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</si>
  <si>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</si>
  <si>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</si>
  <si>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</si>
  <si>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</si>
  <si>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</si>
  <si>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</si>
  <si>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</si>
  <si>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</si>
  <si>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</si>
  <si>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</si>
  <si>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</si>
  <si>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</si>
  <si>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</si>
  <si>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</si>
  <si>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</si>
  <si>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</si>
  <si>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</si>
  <si>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</si>
  <si>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</si>
  <si>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</si>
  <si>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</si>
  <si>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</si>
  <si>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</si>
  <si>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</si>
  <si>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</si>
  <si>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</si>
  <si>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</si>
  <si>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</si>
  <si>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</si>
  <si>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</si>
  <si>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</si>
  <si>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</si>
  <si>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</si>
  <si>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</si>
  <si>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</si>
  <si>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</si>
  <si>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</si>
  <si>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</si>
  <si>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</si>
  <si>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</si>
  <si>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</si>
  <si>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</si>
  <si>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</si>
  <si>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</si>
  <si>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</si>
  <si>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</si>
  <si>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</si>
  <si>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</si>
  <si>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</si>
  <si>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</si>
  <si>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</si>
  <si>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</si>
  <si>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</si>
  <si>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</si>
  <si>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</si>
  <si>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</si>
  <si>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</si>
  <si>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</si>
  <si>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</si>
  <si>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</si>
  <si>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</si>
  <si>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</si>
  <si>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</si>
  <si>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</si>
  <si>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</si>
  <si>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</si>
  <si>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</si>
  <si>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</si>
  <si>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</si>
  <si>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</si>
  <si>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</si>
  <si>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</si>
  <si>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</si>
  <si>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</si>
  <si>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</si>
  <si>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</si>
  <si>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</si>
  <si>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</si>
  <si>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</si>
  <si>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</si>
  <si>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</si>
  <si>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</si>
  <si>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</si>
  <si>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</si>
  <si>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</si>
  <si>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</si>
  <si>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</si>
  <si>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</si>
  <si>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</si>
  <si>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</si>
  <si>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</si>
  <si>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</si>
  <si>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</si>
  <si>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</si>
  <si>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</si>
  <si>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</si>
  <si>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</si>
  <si>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</si>
  <si>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</si>
  <si>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</si>
  <si>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</si>
  <si>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</si>
  <si>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</si>
  <si>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</si>
  <si>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</si>
  <si>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</si>
  <si>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</si>
  <si>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</si>
  <si>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</si>
  <si>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</si>
  <si>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</si>
  <si>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</si>
  <si>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</si>
  <si>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</si>
  <si>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</si>
  <si>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</si>
  <si>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</si>
  <si>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</si>
  <si>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</si>
  <si>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</si>
  <si>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</si>
  <si>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</si>
  <si>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</si>
  <si>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</si>
  <si>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</si>
  <si>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</si>
  <si>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</si>
  <si>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</si>
  <si>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</si>
  <si>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</si>
  <si>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</si>
  <si>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</si>
  <si>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</si>
  <si>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</si>
  <si>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</si>
  <si>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</si>
  <si>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</si>
  <si>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</si>
  <si>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</si>
  <si>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</si>
  <si>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</si>
  <si>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</si>
  <si>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</si>
  <si>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</si>
  <si>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</si>
  <si>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</si>
  <si>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</si>
  <si>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</si>
  <si>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</si>
  <si>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</si>
  <si>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</si>
  <si>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</si>
  <si>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</si>
  <si>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</si>
  <si>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</si>
  <si>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</si>
  <si>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</si>
  <si>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</si>
  <si>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</si>
  <si>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</si>
  <si>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</si>
  <si>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</si>
  <si>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</si>
  <si>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</si>
  <si>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</si>
  <si>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</si>
  <si>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</si>
  <si>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</si>
  <si>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</si>
  <si>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</si>
  <si>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</si>
  <si>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</si>
  <si>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</si>
  <si>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</si>
  <si>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</si>
  <si>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</si>
  <si>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</si>
  <si>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</si>
  <si>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</si>
  <si>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</si>
  <si>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</si>
  <si>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</si>
  <si>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</si>
  <si>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</si>
  <si>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</si>
  <si>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</si>
  <si>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</si>
  <si>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</si>
  <si>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</si>
  <si>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</si>
  <si>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</si>
  <si>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</si>
  <si>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</si>
  <si>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</si>
  <si>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</si>
  <si>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</si>
  <si>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</si>
  <si>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</si>
  <si>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</si>
  <si>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</si>
  <si>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</si>
  <si>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</si>
  <si>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</si>
  <si>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</si>
  <si>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</si>
  <si>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</si>
  <si>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</si>
  <si>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</si>
  <si>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</si>
  <si>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</si>
  <si>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</si>
  <si>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</si>
  <si>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</si>
  <si>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</si>
  <si>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</si>
  <si>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</si>
  <si>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</si>
  <si>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</si>
  <si>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</si>
  <si>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</si>
  <si>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</si>
  <si>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</si>
  <si>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</si>
  <si>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</si>
  <si>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</si>
  <si>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</si>
  <si>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</si>
  <si>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</si>
  <si>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</si>
  <si>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</si>
  <si>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</si>
  <si>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</si>
  <si>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</si>
  <si>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</si>
  <si>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</si>
  <si>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</si>
  <si>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</si>
  <si>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</si>
  <si>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</si>
  <si>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</si>
  <si>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</si>
  <si>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</si>
  <si>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</si>
  <si>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</si>
  <si>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</si>
  <si>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</si>
  <si>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</si>
  <si>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</si>
  <si>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</si>
  <si>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</si>
  <si>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</si>
  <si>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</si>
  <si>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</si>
  <si>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</si>
  <si>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</si>
  <si>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</si>
  <si>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</si>
  <si>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</si>
  <si>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</si>
  <si>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</si>
  <si>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</si>
  <si>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</si>
  <si>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</si>
  <si>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</si>
  <si>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</si>
  <si>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</si>
  <si>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</si>
  <si>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</si>
  <si>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</si>
  <si>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</si>
  <si>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</si>
  <si>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</si>
  <si>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</si>
  <si>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</si>
  <si>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</si>
  <si>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</si>
  <si>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</si>
  <si>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</si>
  <si>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</si>
  <si>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</si>
  <si>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</si>
  <si>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</si>
  <si>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</si>
  <si>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</si>
  <si>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</si>
  <si>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</si>
  <si>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</si>
  <si>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</si>
  <si>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</si>
  <si>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</si>
  <si>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</si>
  <si>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</si>
  <si>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</si>
  <si>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</si>
  <si>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</si>
  <si>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</si>
  <si>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</si>
  <si>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</si>
  <si>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</si>
  <si>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</si>
  <si>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</si>
  <si>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</si>
  <si>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</si>
  <si>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</si>
  <si>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</si>
  <si>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</si>
  <si>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</si>
  <si>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</si>
  <si>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</si>
  <si>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</si>
  <si>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</si>
  <si>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</si>
  <si>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</si>
  <si>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</si>
  <si>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</si>
  <si>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</si>
  <si>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</si>
  <si>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</si>
  <si>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</si>
  <si>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</si>
  <si>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</si>
  <si>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</si>
  <si>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</si>
  <si>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</si>
  <si>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</si>
  <si>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</si>
  <si>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</si>
  <si>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</si>
  <si>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</si>
  <si>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</si>
  <si>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</si>
  <si>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</si>
  <si>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</si>
  <si>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</si>
  <si>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</si>
  <si>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</si>
  <si>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</si>
  <si>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</si>
  <si>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</si>
  <si>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</si>
  <si>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</si>
  <si>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</si>
  <si>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</si>
  <si>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</si>
  <si>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</si>
  <si>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</si>
  <si>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</si>
  <si>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</si>
  <si>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</si>
  <si>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</si>
  <si>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</si>
  <si>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</si>
  <si>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</si>
  <si>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</si>
  <si>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</si>
  <si>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</si>
  <si>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</si>
  <si>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</si>
  <si>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</si>
  <si>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</si>
  <si>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</si>
  <si>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</si>
  <si>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</si>
  <si>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</si>
  <si>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</si>
  <si>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</si>
  <si>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</si>
  <si>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</si>
  <si>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</si>
  <si>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</si>
  <si>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</si>
  <si>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</si>
  <si>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</si>
  <si>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</si>
  <si>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</si>
  <si>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</si>
  <si>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</si>
  <si>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</si>
  <si>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</si>
  <si>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</si>
  <si>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</si>
  <si>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</si>
  <si>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</si>
  <si>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</si>
  <si>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</si>
  <si>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</si>
  <si>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</si>
  <si>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</si>
  <si>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</si>
  <si>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</si>
  <si>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</si>
  <si>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</si>
  <si>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</si>
  <si>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</si>
  <si>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</si>
  <si>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</si>
  <si>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</si>
  <si>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</si>
  <si>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</si>
  <si>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</si>
  <si>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</si>
  <si>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</si>
  <si>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</si>
  <si>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</si>
  <si>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</si>
  <si>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</si>
  <si>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</si>
  <si>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</si>
  <si>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</si>
  <si>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</si>
  <si>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</si>
  <si>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</si>
  <si>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</si>
  <si>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</si>
  <si>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</si>
  <si>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</si>
  <si>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</si>
  <si>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</si>
  <si>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</si>
  <si>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</si>
  <si>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</si>
  <si>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</si>
  <si>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</si>
  <si>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</si>
  <si>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</si>
  <si>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</si>
  <si>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</si>
  <si>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</si>
  <si>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</si>
  <si>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</si>
  <si>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</si>
  <si>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</si>
  <si>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</si>
  <si>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</si>
  <si>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</si>
  <si>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</si>
  <si>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</si>
  <si>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</si>
  <si>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</si>
  <si>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</si>
  <si>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</si>
  <si>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</si>
  <si>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</si>
  <si>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</si>
  <si>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</si>
  <si>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</si>
  <si>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</si>
  <si>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</si>
  <si>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</si>
  <si>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</si>
  <si>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</si>
  <si>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</si>
  <si>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</si>
  <si>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</si>
  <si>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</si>
  <si>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</si>
  <si>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</si>
  <si>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</si>
  <si>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</si>
  <si>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</si>
  <si>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</si>
  <si>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</si>
  <si>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</si>
  <si>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</si>
  <si>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</si>
  <si>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</si>
  <si>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</si>
  <si>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</si>
  <si>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</si>
  <si>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</si>
  <si>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</si>
  <si>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</si>
  <si>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</si>
  <si>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</si>
  <si>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</si>
  <si>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</si>
  <si>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</si>
  <si>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</si>
  <si>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</si>
  <si>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</si>
  <si>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</si>
  <si>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</si>
  <si>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</si>
  <si>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</si>
  <si>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</si>
  <si>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</si>
  <si>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</si>
  <si>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</si>
  <si>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</si>
  <si>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</si>
  <si>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</si>
  <si>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</si>
  <si>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</si>
  <si>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</si>
  <si>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</si>
  <si>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</si>
  <si>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</si>
  <si>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</si>
  <si>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</si>
  <si>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</si>
  <si>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</si>
  <si>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</si>
  <si>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</si>
  <si>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</si>
  <si>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</si>
  <si>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</si>
  <si>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</si>
  <si>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</si>
  <si>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</si>
  <si>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</si>
  <si>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</si>
  <si>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</si>
  <si>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</si>
  <si>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</si>
  <si>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</si>
  <si>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</si>
  <si>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</si>
  <si>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</si>
  <si>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</si>
  <si>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</si>
  <si>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</si>
  <si>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</si>
  <si>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</si>
  <si>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</si>
  <si>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</si>
  <si>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</si>
  <si>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</si>
  <si>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</si>
  <si>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</si>
  <si>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</si>
  <si>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</si>
  <si>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</si>
  <si>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</si>
  <si>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</si>
  <si>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</si>
  <si>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</si>
  <si>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</si>
  <si>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</si>
  <si>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</si>
  <si>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</si>
  <si>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</si>
  <si>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</si>
  <si>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</si>
  <si>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</si>
  <si>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</si>
  <si>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</si>
  <si>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</si>
  <si>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</si>
  <si>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</si>
  <si>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</si>
  <si>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</si>
  <si>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</si>
  <si>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</si>
  <si>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</si>
  <si>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</si>
  <si>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</si>
  <si>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</si>
  <si>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</si>
  <si>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</si>
  <si>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</si>
  <si>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</si>
  <si>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</si>
  <si>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</si>
  <si>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</si>
  <si>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</si>
  <si>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</si>
  <si>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</si>
  <si>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</si>
  <si>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</si>
  <si>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</si>
  <si>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</si>
  <si>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</si>
  <si>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</si>
  <si>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</si>
  <si>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</si>
  <si>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</si>
  <si>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</si>
  <si>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</si>
  <si>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</si>
  <si>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</si>
  <si>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</si>
  <si>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</si>
  <si>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</si>
  <si>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</si>
  <si>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</si>
  <si>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</si>
  <si>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</si>
  <si>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</si>
  <si>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</si>
  <si>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</si>
  <si>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</si>
  <si>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</si>
  <si>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</si>
  <si>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</si>
  <si>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</si>
  <si>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</si>
  <si>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</si>
  <si>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</si>
  <si>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</si>
  <si>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</si>
  <si>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</si>
  <si>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</si>
  <si>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</si>
  <si>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</si>
  <si>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</si>
  <si>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</si>
  <si>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</si>
  <si>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</si>
  <si>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</si>
  <si>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</si>
  <si>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</si>
  <si>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</si>
  <si>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</si>
  <si>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</si>
  <si>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</si>
  <si>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</si>
  <si>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</si>
  <si>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</si>
  <si>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</si>
  <si>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</si>
  <si>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</si>
  <si>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</si>
  <si>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</si>
  <si>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</si>
  <si>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</si>
  <si>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</si>
  <si>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</si>
  <si>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</si>
  <si>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</si>
  <si>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</si>
  <si>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</si>
  <si>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</si>
  <si>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</si>
  <si>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</si>
  <si>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</si>
  <si>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</si>
  <si>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</si>
  <si>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</si>
  <si>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</si>
  <si>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</si>
  <si>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</si>
  <si>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</si>
  <si>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</si>
  <si>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</si>
  <si>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</si>
  <si>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</si>
  <si>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</si>
  <si>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</si>
  <si>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</si>
  <si>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</si>
  <si>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</si>
  <si>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</si>
  <si>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</si>
  <si>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</si>
  <si>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</si>
  <si>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</si>
  <si>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</si>
  <si>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</si>
  <si>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</si>
  <si>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</si>
  <si>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</si>
  <si>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</si>
  <si>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</si>
  <si>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</si>
  <si>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</si>
  <si>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</si>
  <si>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</si>
  <si>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</si>
  <si>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</si>
  <si>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</si>
  <si>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</si>
  <si>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</si>
  <si>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</si>
  <si>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</si>
  <si>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</si>
  <si>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</si>
  <si>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</si>
  <si>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</si>
  <si>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</si>
  <si>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</si>
  <si>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</si>
  <si>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</si>
  <si>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</si>
  <si>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</si>
  <si>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</si>
  <si>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</si>
  <si>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</si>
  <si>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</si>
  <si>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</si>
  <si>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</si>
  <si>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</si>
  <si>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</si>
  <si>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</si>
  <si>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</si>
  <si>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</si>
  <si>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</si>
  <si>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</si>
  <si>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</si>
  <si>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</si>
  <si>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</si>
  <si>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</si>
  <si>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</si>
  <si>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</si>
  <si>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</si>
  <si>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</si>
  <si>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</si>
  <si>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</si>
  <si>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</si>
  <si>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</si>
  <si>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</si>
  <si>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</si>
  <si>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</si>
  <si>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</si>
  <si>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</si>
  <si>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</si>
  <si>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</si>
  <si>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</si>
  <si>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</si>
  <si>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</si>
  <si>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</si>
  <si>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</si>
  <si>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</si>
  <si>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</si>
  <si>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</si>
  <si>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</si>
  <si>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</si>
  <si>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</si>
  <si>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</si>
  <si>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</si>
  <si>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</si>
  <si>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</si>
  <si>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</si>
  <si>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</si>
  <si>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</si>
  <si>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</si>
  <si>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</si>
  <si>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</si>
  <si>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</si>
  <si>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</si>
  <si>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</si>
  <si>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</si>
  <si>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</si>
  <si>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</si>
  <si>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</si>
  <si>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</si>
  <si>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</si>
  <si>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</si>
  <si>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</si>
  <si>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</si>
  <si>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</si>
  <si>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</si>
  <si>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</si>
  <si>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</si>
  <si>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</si>
  <si>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</si>
  <si>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</si>
  <si>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</si>
  <si>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</si>
  <si>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</si>
  <si>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</si>
  <si>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</si>
  <si>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</si>
  <si>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</si>
  <si>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</si>
  <si>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</si>
  <si>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</si>
  <si>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</si>
  <si>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</si>
  <si>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</si>
  <si>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</si>
  <si>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</si>
  <si>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</si>
  <si>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</si>
  <si>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</si>
  <si>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</si>
  <si>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</si>
  <si>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</si>
  <si>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</si>
  <si>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</si>
  <si>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</si>
  <si>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</si>
  <si>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</si>
  <si>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</si>
  <si>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</si>
  <si>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</si>
  <si>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</si>
  <si>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</si>
  <si>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</si>
  <si>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</si>
  <si>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</si>
  <si>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</si>
  <si>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</si>
  <si>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</si>
  <si>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</si>
  <si>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</si>
  <si>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</si>
  <si>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</si>
  <si>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</si>
  <si>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</si>
  <si>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</si>
  <si>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</si>
  <si>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</si>
  <si>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</si>
  <si>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</si>
  <si>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</si>
  <si>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</si>
  <si>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</si>
  <si>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</si>
  <si>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</si>
  <si>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</si>
  <si>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</si>
  <si>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</si>
  <si>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</si>
  <si>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</si>
  <si>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</si>
  <si>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</si>
  <si>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</si>
  <si>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</si>
  <si>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</si>
  <si>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</si>
  <si>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</si>
  <si>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</si>
  <si>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</si>
  <si>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</si>
  <si>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</si>
  <si>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</si>
  <si>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</si>
  <si>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</si>
  <si>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</si>
  <si>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</si>
  <si>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</si>
  <si>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</si>
  <si>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</si>
  <si>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</si>
  <si>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</si>
  <si>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</si>
  <si>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</si>
  <si>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</si>
  <si>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</si>
  <si>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</si>
  <si>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</si>
  <si>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</si>
  <si>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</si>
  <si>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</si>
  <si>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</si>
  <si>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</si>
  <si>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</si>
  <si>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</si>
  <si>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</si>
  <si>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</si>
  <si>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</si>
  <si>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</si>
  <si>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</si>
  <si>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</si>
  <si>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</si>
  <si>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</si>
  <si>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</si>
  <si>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</si>
  <si>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</si>
  <si>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</si>
  <si>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</si>
  <si>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</si>
  <si>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</si>
  <si>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</si>
  <si>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</si>
  <si>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</si>
  <si>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</si>
  <si>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</si>
  <si>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</si>
  <si>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</si>
  <si>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</si>
  <si>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</si>
  <si>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</si>
  <si>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</si>
  <si>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</si>
  <si>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</si>
  <si>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</si>
  <si>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</si>
  <si>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</si>
  <si>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</si>
  <si>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</si>
  <si>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</si>
  <si>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</si>
  <si>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</si>
  <si>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</si>
  <si>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</si>
  <si>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</si>
  <si>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</si>
  <si>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</si>
  <si>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</si>
  <si>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</si>
  <si>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</si>
  <si>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</si>
  <si>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</si>
  <si>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</si>
  <si>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</si>
  <si>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</si>
  <si>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</si>
  <si>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</si>
  <si>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</si>
  <si>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</si>
  <si>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</si>
  <si>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</si>
  <si>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</si>
  <si>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</si>
  <si>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</si>
  <si>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</si>
  <si>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</si>
  <si>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</si>
  <si>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</si>
  <si>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</si>
  <si>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</si>
  <si>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</si>
  <si>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</si>
  <si>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</si>
  <si>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</si>
  <si>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</si>
  <si>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</si>
  <si>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</si>
  <si>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</si>
  <si>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</si>
  <si>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</si>
  <si>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</si>
  <si>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</si>
  <si>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</si>
  <si>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</si>
  <si>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</si>
  <si>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</si>
  <si>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</si>
  <si>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</si>
  <si>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</si>
  <si>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</si>
  <si>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</si>
  <si>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</si>
  <si>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</si>
  <si>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</si>
  <si>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</si>
  <si>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</si>
  <si>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</si>
  <si>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</si>
  <si>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</si>
  <si>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</si>
  <si>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</si>
  <si>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</si>
  <si>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</si>
  <si>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</si>
  <si>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</si>
  <si>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</si>
  <si>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</si>
  <si>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</si>
  <si>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</si>
  <si>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</si>
  <si>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</si>
  <si>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</si>
  <si>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</si>
  <si>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</si>
  <si>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</si>
  <si>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</si>
  <si>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</si>
  <si>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</si>
  <si>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</si>
  <si>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</si>
  <si>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</si>
  <si>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</si>
  <si>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</si>
  <si>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</si>
  <si>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</si>
  <si>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</si>
  <si>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</si>
  <si>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</si>
  <si>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</si>
  <si>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</si>
  <si>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</si>
  <si>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</si>
  <si>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</si>
  <si>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</si>
  <si>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</si>
  <si>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</si>
  <si>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</si>
  <si>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</si>
  <si>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</si>
  <si>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</si>
  <si>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</si>
  <si>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</si>
  <si>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</si>
  <si>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</si>
  <si>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</si>
  <si>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</si>
  <si>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</si>
  <si>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</si>
  <si>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</si>
  <si>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</si>
  <si>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</si>
  <si>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</si>
  <si>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</si>
  <si>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</si>
  <si>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</si>
  <si>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</si>
  <si>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</si>
  <si>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</si>
  <si>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</si>
  <si>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</si>
  <si>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</si>
  <si>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</si>
  <si>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</si>
  <si>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</si>
  <si>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</si>
  <si>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</si>
  <si>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</si>
  <si>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</si>
  <si>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</si>
  <si>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</si>
  <si>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</si>
  <si>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</si>
  <si>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</si>
  <si>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</si>
  <si>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</si>
  <si>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</si>
  <si>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</si>
  <si>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</si>
  <si>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</si>
  <si>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</si>
  <si>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</si>
  <si>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</si>
  <si>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</si>
  <si>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</si>
  <si>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</si>
  <si>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</si>
  <si>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</si>
  <si>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</si>
  <si>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</si>
  <si>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</si>
  <si>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</si>
  <si>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</si>
  <si>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</si>
  <si>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</si>
  <si>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</si>
  <si>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</si>
  <si>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</si>
  <si>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</si>
  <si>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</si>
  <si>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</si>
  <si>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</si>
  <si>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</si>
  <si>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</si>
  <si>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</si>
  <si>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</si>
  <si>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</si>
  <si>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</si>
  <si>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</si>
  <si>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</si>
  <si>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</si>
  <si>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</si>
  <si>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</si>
  <si>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</si>
  <si>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</si>
  <si>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</si>
  <si>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</si>
  <si>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</si>
  <si>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</si>
  <si>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</si>
  <si>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</si>
  <si>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</si>
  <si>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</si>
  <si>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</si>
  <si>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</si>
  <si>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</si>
  <si>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</si>
  <si>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</si>
  <si>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</si>
  <si>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</si>
  <si>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</si>
  <si>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</si>
  <si>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</si>
  <si>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</si>
  <si>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</si>
  <si>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</si>
  <si>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</si>
  <si>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</si>
  <si>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</si>
  <si>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</si>
  <si>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</si>
  <si>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</si>
  <si>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</si>
  <si>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</si>
  <si>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</si>
  <si>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</si>
  <si>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</si>
  <si>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</si>
  <si>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</si>
  <si>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</si>
  <si>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</si>
  <si>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</si>
  <si>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</si>
  <si>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</si>
  <si>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</si>
  <si>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</si>
  <si>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</si>
  <si>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</si>
  <si>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</si>
  <si>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</si>
  <si>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</si>
  <si>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</si>
  <si>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</si>
  <si>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</si>
  <si>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</si>
  <si>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</si>
  <si>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</si>
  <si>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</si>
  <si>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</si>
  <si>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</si>
  <si>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</si>
  <si>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</si>
  <si>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</si>
  <si>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</si>
  <si>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</si>
  <si>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</si>
  <si>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</si>
  <si>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</si>
  <si>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</si>
  <si>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</si>
  <si>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</si>
  <si>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</si>
  <si>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</si>
  <si>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</si>
  <si>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</si>
  <si>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</si>
  <si>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</si>
  <si>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</si>
  <si>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</si>
  <si>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</si>
  <si>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</si>
  <si>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</si>
  <si>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</si>
  <si>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</si>
  <si>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</si>
  <si>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</si>
  <si>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</si>
  <si>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</si>
  <si>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</si>
  <si>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</si>
  <si>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</si>
  <si>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</si>
  <si>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</si>
  <si>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</si>
  <si>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</si>
  <si>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</si>
  <si>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</si>
  <si>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</si>
  <si>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</si>
  <si>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</si>
  <si>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</si>
  <si>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</si>
  <si>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</si>
  <si>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</si>
  <si>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</si>
  <si>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</si>
  <si>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</si>
  <si>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</si>
  <si>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</si>
  <si>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</si>
  <si>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</si>
  <si>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</si>
  <si>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</si>
  <si>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</si>
  <si>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</si>
  <si>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</si>
  <si>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</si>
  <si>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</si>
  <si>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</si>
  <si>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</si>
  <si>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</si>
  <si>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</si>
  <si>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</si>
  <si>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</si>
  <si>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</si>
  <si>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</si>
  <si>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</si>
  <si>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</si>
  <si>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</si>
  <si>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</si>
  <si>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</si>
  <si>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</si>
  <si>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</si>
  <si>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</si>
  <si>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</si>
  <si>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</si>
  <si>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</si>
  <si>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</si>
  <si>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</si>
  <si>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</si>
  <si>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</si>
  <si>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</si>
  <si>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</si>
  <si>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</si>
  <si>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</si>
  <si>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</si>
  <si>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</si>
  <si>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</si>
  <si>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</si>
  <si>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</si>
  <si>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</si>
  <si>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</si>
  <si>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</si>
  <si>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</si>
  <si>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</si>
  <si>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</si>
  <si>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</si>
  <si>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</si>
  <si>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</si>
  <si>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</si>
  <si>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</si>
  <si>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</si>
  <si>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</si>
  <si>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</si>
  <si>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</si>
  <si>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</si>
  <si>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</si>
  <si>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</si>
  <si>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</si>
  <si>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</si>
  <si>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</si>
  <si>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</si>
  <si>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</si>
  <si>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</si>
  <si>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</si>
  <si>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</si>
  <si>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</si>
  <si>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</si>
  <si>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</si>
  <si>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</si>
  <si>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</si>
  <si>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</si>
  <si>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</si>
  <si>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</si>
  <si>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</si>
  <si>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</si>
  <si>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</si>
  <si>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</si>
  <si>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</si>
  <si>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</si>
  <si>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</si>
  <si>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</si>
  <si>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</si>
  <si>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</si>
  <si>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</si>
  <si>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</si>
  <si>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</si>
  <si>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</si>
  <si>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</si>
  <si>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</si>
  <si>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</si>
  <si>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</si>
  <si>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</si>
  <si>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</si>
  <si>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</si>
  <si>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</si>
  <si>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</si>
  <si>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</si>
  <si>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</si>
  <si>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</si>
  <si>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</si>
  <si>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</si>
  <si>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</si>
  <si>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</si>
  <si>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</si>
  <si>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</si>
  <si>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</si>
  <si>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</si>
  <si>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</si>
  <si>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</si>
  <si>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</si>
  <si>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</si>
  <si>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</si>
  <si>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</si>
  <si>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</si>
  <si>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</si>
  <si>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</si>
  <si>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</si>
  <si>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</si>
  <si>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</si>
  <si>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</si>
  <si>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</si>
  <si>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</si>
  <si>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</si>
  <si>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</si>
  <si>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</si>
  <si>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</si>
  <si>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</si>
  <si>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</si>
  <si>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</si>
  <si>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</si>
  <si>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</si>
  <si>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</si>
  <si>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</si>
  <si>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</si>
  <si>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</si>
  <si>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</si>
  <si>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</si>
  <si>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</si>
  <si>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</si>
  <si>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</si>
  <si>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</si>
  <si>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</si>
  <si>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</si>
  <si>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</si>
  <si>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</si>
  <si>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</si>
  <si>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</si>
  <si>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</si>
  <si>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</si>
  <si>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</si>
  <si>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</si>
  <si>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</si>
  <si>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</si>
  <si>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</si>
  <si>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</si>
  <si>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</si>
  <si>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</si>
  <si>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</si>
  <si>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</si>
  <si>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</si>
  <si>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</si>
  <si>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</si>
  <si>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</si>
  <si>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</si>
  <si>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</si>
  <si>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</si>
  <si>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</si>
  <si>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</si>
  <si>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</si>
  <si>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</si>
  <si>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</si>
  <si>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</si>
  <si>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</si>
  <si>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</si>
  <si>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</si>
  <si>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</si>
  <si>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</si>
  <si>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</si>
  <si>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</si>
  <si>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</si>
  <si>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</si>
  <si>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</si>
  <si>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</si>
  <si>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</si>
  <si>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</si>
  <si>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</si>
  <si>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</si>
  <si>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</si>
  <si>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</si>
  <si>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</si>
  <si>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</si>
  <si>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</si>
  <si>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</si>
  <si>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</si>
  <si>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</si>
  <si>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</si>
  <si>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</si>
  <si>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</si>
  <si>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</si>
  <si>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</si>
  <si>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</si>
  <si>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</si>
  <si>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</si>
  <si>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</si>
  <si>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</si>
  <si>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</si>
  <si>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</si>
  <si>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</si>
  <si>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</si>
  <si>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</si>
  <si>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</si>
  <si>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</si>
  <si>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</si>
  <si>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</si>
  <si>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</si>
  <si>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</si>
  <si>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</si>
  <si>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</si>
  <si>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</si>
  <si>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</si>
  <si>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</si>
  <si>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</si>
  <si>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</si>
  <si>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</si>
  <si>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</si>
  <si>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</si>
  <si>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</si>
  <si>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</si>
  <si>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</si>
  <si>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</si>
  <si>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</si>
  <si>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</si>
  <si>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</si>
  <si>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</si>
  <si>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</si>
  <si>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</si>
  <si>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</si>
  <si>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</si>
  <si>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</si>
  <si>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</si>
  <si>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</si>
  <si>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</si>
  <si>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</si>
  <si>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</si>
  <si>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</si>
  <si>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</si>
  <si>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</si>
  <si>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</si>
  <si>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</si>
  <si>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</si>
  <si>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</si>
  <si>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</si>
  <si>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</si>
  <si>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</si>
  <si>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</si>
  <si>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</si>
  <si>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</si>
  <si>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</si>
  <si>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</si>
  <si>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</si>
  <si>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</si>
  <si>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</si>
  <si>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</si>
  <si>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</si>
  <si>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</si>
  <si>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</si>
  <si>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</si>
  <si>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</si>
  <si>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</si>
  <si>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</si>
  <si>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</si>
  <si>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</si>
  <si>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</si>
  <si>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</si>
  <si>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</si>
  <si>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</si>
  <si>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</si>
  <si>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</si>
  <si>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</si>
  <si>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</si>
  <si>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</si>
  <si>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</si>
  <si>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</si>
  <si>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</si>
  <si>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</si>
  <si>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</si>
  <si>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</si>
  <si>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</si>
  <si>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</si>
  <si>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</si>
  <si>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</si>
  <si>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</si>
  <si>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</si>
  <si>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</si>
  <si>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</si>
  <si>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</si>
  <si>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</si>
  <si>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</si>
  <si>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</si>
  <si>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</si>
  <si>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</si>
  <si>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</si>
  <si>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</si>
  <si>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</si>
  <si>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</si>
  <si>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</si>
  <si>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</si>
  <si>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</si>
  <si>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</si>
  <si>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</si>
  <si>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</si>
  <si>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</si>
  <si>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</si>
  <si>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</si>
  <si>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</si>
  <si>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</si>
  <si>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</si>
  <si>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</si>
  <si>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</si>
  <si>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</si>
  <si>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</si>
  <si>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</si>
  <si>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</si>
  <si>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</si>
  <si>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</si>
  <si>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</si>
  <si>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</si>
  <si>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</si>
  <si>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</si>
  <si>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</si>
  <si>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</si>
  <si>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</si>
  <si>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</si>
  <si>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</si>
  <si>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</si>
  <si>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</si>
  <si>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</si>
  <si>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</si>
  <si>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</si>
  <si>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</si>
  <si>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</si>
  <si>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</si>
  <si>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</si>
  <si>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</si>
  <si>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</si>
  <si>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</si>
  <si>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</si>
  <si>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</si>
  <si>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</si>
  <si>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</si>
  <si>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</si>
  <si>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</si>
  <si>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</si>
  <si>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</si>
  <si>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</si>
  <si>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</si>
  <si>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</si>
  <si>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</si>
  <si>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</si>
  <si>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</si>
  <si>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</si>
  <si>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</si>
  <si>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</si>
  <si>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</si>
  <si>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</si>
  <si>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</si>
  <si>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</si>
  <si>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</si>
  <si>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</si>
  <si>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</si>
  <si>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</si>
  <si>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</si>
  <si>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</si>
  <si>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</si>
  <si>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</si>
  <si>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</si>
  <si>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</si>
  <si>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</si>
  <si>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</si>
  <si>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</si>
  <si>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</si>
  <si>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</si>
  <si>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</si>
  <si>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</si>
  <si>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</si>
  <si>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</si>
  <si>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</si>
  <si>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</si>
  <si>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</si>
  <si>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</si>
  <si>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</si>
  <si>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</si>
  <si>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</si>
  <si>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</si>
  <si>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</si>
  <si>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</si>
  <si>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</si>
  <si>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</si>
  <si>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</si>
  <si>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</si>
  <si>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</si>
  <si>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</si>
  <si>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</si>
  <si>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</si>
  <si>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</si>
  <si>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</si>
  <si>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</si>
  <si>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</si>
  <si>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</si>
  <si>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</si>
  <si>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</si>
  <si>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</si>
  <si>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</si>
  <si>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</si>
  <si>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</si>
  <si>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</si>
  <si>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</si>
  <si>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</si>
  <si>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</si>
  <si>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</si>
  <si>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</si>
  <si>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</si>
  <si>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</si>
  <si>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</si>
  <si>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</si>
  <si>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</si>
  <si>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</si>
  <si>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</si>
  <si>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</si>
  <si>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</si>
  <si>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</si>
  <si>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</si>
  <si>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</si>
  <si>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</si>
  <si>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</si>
  <si>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</si>
  <si>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</si>
  <si>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</si>
  <si>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</si>
  <si>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</si>
  <si>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</si>
  <si>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</si>
  <si>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</si>
  <si>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</si>
  <si>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</si>
  <si>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</si>
  <si>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</si>
  <si>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</si>
  <si>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</si>
  <si>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</si>
  <si>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</si>
  <si>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</si>
  <si>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</si>
  <si>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</si>
  <si>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</si>
  <si>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</si>
  <si>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</si>
  <si>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</si>
  <si>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</si>
  <si>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</si>
  <si>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</si>
  <si>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</si>
  <si>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</si>
  <si>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</si>
  <si>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</si>
  <si>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</si>
  <si>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</si>
  <si>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</si>
  <si>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</si>
  <si>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</si>
  <si>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</si>
  <si>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</si>
  <si>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</si>
  <si>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</si>
  <si>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</si>
  <si>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</si>
  <si>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</si>
  <si>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</si>
  <si>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</si>
  <si>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</si>
  <si>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</si>
  <si>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</si>
  <si>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</si>
  <si>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</si>
  <si>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</si>
  <si>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</si>
  <si>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</si>
  <si>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</si>
  <si>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</si>
  <si>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</si>
  <si>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</si>
  <si>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</si>
  <si>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</si>
  <si>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</si>
  <si>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</si>
  <si>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</si>
  <si>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</si>
  <si>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</si>
  <si>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</si>
  <si>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</si>
  <si>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</si>
  <si>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</si>
  <si>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</si>
  <si>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</si>
  <si>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</si>
  <si>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</si>
  <si>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</si>
  <si>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</si>
  <si>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</si>
  <si>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</si>
  <si>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</si>
  <si>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</si>
  <si>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</si>
  <si>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</si>
  <si>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</si>
  <si>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</si>
  <si>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</si>
  <si>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</si>
  <si>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</si>
  <si>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</si>
  <si>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</si>
  <si>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</si>
  <si>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</si>
  <si>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</si>
  <si>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</si>
  <si>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</si>
  <si>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</si>
  <si>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</si>
  <si>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</si>
  <si>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</si>
  <si>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</si>
  <si>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</si>
  <si>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</si>
  <si>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</si>
  <si>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</si>
  <si>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</si>
  <si>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</si>
  <si>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</si>
  <si>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</si>
  <si>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</si>
  <si>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</si>
  <si>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</si>
  <si>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</si>
  <si>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</si>
  <si>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</si>
  <si>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</si>
  <si>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</si>
  <si>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</si>
  <si>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</si>
  <si>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</si>
  <si>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</si>
  <si>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</si>
  <si>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</si>
  <si>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</si>
  <si>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</si>
  <si>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</si>
  <si>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</si>
  <si>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</si>
  <si>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</si>
  <si>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</si>
  <si>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</si>
  <si>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</si>
  <si>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</si>
  <si>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</si>
  <si>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</si>
  <si>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</si>
  <si>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</si>
  <si>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</si>
  <si>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</si>
  <si>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</si>
  <si>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</si>
  <si>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</si>
  <si>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</si>
  <si>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</si>
  <si>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</si>
  <si>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</si>
  <si>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</si>
  <si>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</si>
  <si>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</si>
  <si>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</si>
  <si>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</si>
  <si>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</si>
  <si>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</si>
  <si>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</si>
  <si>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</si>
  <si>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</si>
  <si>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</si>
  <si>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</si>
  <si>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</si>
  <si>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</si>
  <si>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</si>
  <si>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</si>
  <si>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</si>
  <si>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</si>
  <si>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</si>
  <si>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</si>
  <si>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</si>
  <si>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</si>
  <si>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</si>
  <si>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</si>
  <si>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</si>
  <si>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</si>
  <si>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</si>
  <si>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</si>
  <si>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</si>
  <si>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</si>
  <si>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</si>
  <si>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</si>
  <si>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</si>
  <si>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</si>
  <si>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</si>
  <si>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</si>
  <si>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</si>
  <si>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</si>
  <si>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</si>
  <si>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</si>
  <si>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</si>
  <si>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</si>
  <si>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</si>
  <si>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</si>
  <si>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</si>
  <si>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</si>
  <si>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</si>
  <si>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</si>
  <si>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</si>
  <si>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</si>
  <si>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</si>
  <si>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</si>
  <si>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</si>
  <si>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</si>
  <si>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</si>
  <si>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</si>
  <si>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</si>
  <si>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</si>
  <si>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</si>
  <si>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</si>
  <si>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</si>
  <si>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</si>
  <si>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</si>
  <si>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</si>
  <si>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</si>
  <si>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</si>
  <si>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</si>
  <si>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</si>
  <si>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</si>
  <si>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</si>
  <si>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</si>
  <si>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</si>
  <si>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</si>
  <si>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</si>
  <si>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</si>
  <si>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</si>
  <si>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</si>
  <si>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</si>
  <si>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</si>
  <si>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</si>
  <si>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</si>
  <si>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</si>
  <si>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</si>
  <si>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</si>
  <si>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</si>
  <si>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</si>
  <si>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</si>
  <si>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</si>
  <si>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</si>
  <si>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</si>
  <si>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</si>
  <si>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</si>
  <si>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</si>
  <si>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</si>
  <si>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</si>
  <si>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</si>
  <si>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</si>
  <si>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</si>
  <si>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</si>
  <si>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</si>
  <si>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</si>
  <si>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</si>
  <si>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</si>
  <si>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</si>
  <si>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</si>
  <si>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</si>
  <si>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</si>
  <si>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</si>
  <si>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</si>
  <si>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</si>
  <si>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</si>
  <si>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</si>
  <si>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</si>
  <si>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</si>
  <si>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</si>
  <si>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</si>
  <si>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</si>
  <si>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</si>
  <si>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</si>
  <si>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</si>
  <si>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</si>
  <si>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</si>
  <si>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</si>
  <si>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</si>
  <si>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</si>
  <si>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</si>
  <si>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</si>
  <si>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</si>
  <si>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</si>
  <si>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</si>
  <si>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</si>
  <si>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</si>
  <si>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</si>
  <si>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</si>
  <si>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</si>
  <si>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</si>
  <si>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</si>
  <si>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</si>
  <si>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</si>
  <si>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</si>
  <si>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</si>
  <si>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</si>
  <si>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</si>
  <si>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</si>
  <si>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</si>
  <si>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</si>
  <si>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</si>
  <si>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</si>
  <si>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</si>
  <si>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</si>
  <si>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</si>
  <si>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</si>
  <si>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</si>
  <si>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</si>
  <si>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</si>
  <si>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</si>
  <si>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</si>
  <si>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</si>
  <si>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</si>
  <si>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</si>
  <si>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</si>
  <si>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</si>
  <si>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</si>
  <si>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</si>
  <si>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</si>
  <si>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</si>
  <si>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</si>
  <si>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</si>
  <si>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</si>
  <si>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</si>
  <si>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</si>
  <si>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</si>
  <si>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</si>
  <si>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</si>
  <si>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</si>
  <si>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</si>
  <si>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</si>
  <si>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</si>
  <si>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</si>
  <si>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</si>
  <si>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</si>
  <si>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</si>
  <si>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</si>
  <si>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</si>
  <si>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</si>
  <si>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</si>
  <si>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</si>
  <si>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</si>
  <si>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</si>
  <si>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</si>
  <si>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</si>
  <si>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</si>
  <si>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</si>
  <si>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</si>
  <si>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</si>
  <si>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</si>
  <si>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</si>
  <si>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</si>
  <si>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</si>
  <si>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</si>
  <si>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</si>
  <si>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</si>
  <si>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</si>
  <si>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</si>
  <si>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</si>
  <si>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</si>
  <si>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</si>
  <si>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</si>
  <si>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</si>
  <si>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</si>
  <si>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</si>
  <si>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</si>
  <si>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</si>
  <si>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</si>
  <si>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</si>
  <si>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</si>
  <si>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</si>
  <si>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</si>
  <si>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</si>
  <si>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</si>
  <si>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</si>
  <si>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</si>
  <si>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</si>
  <si>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</si>
  <si>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</si>
  <si>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</si>
  <si>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</si>
  <si>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</si>
  <si>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</si>
  <si>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</si>
  <si>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</si>
  <si>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</si>
  <si>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</si>
  <si>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</si>
  <si>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</si>
  <si>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</si>
  <si>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</si>
  <si>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</si>
  <si>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</si>
  <si>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</si>
  <si>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</si>
  <si>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</si>
  <si>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</si>
  <si>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</si>
  <si>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</si>
  <si>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</si>
  <si>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</si>
  <si>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</si>
  <si>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</si>
  <si>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</si>
  <si>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</si>
  <si>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</si>
  <si>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</si>
  <si>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</si>
  <si>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</si>
  <si>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</si>
  <si>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</si>
  <si>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</si>
  <si>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</si>
  <si>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</si>
  <si>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</si>
  <si>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</si>
  <si>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</si>
  <si>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</si>
  <si>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</si>
  <si>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</si>
  <si>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</si>
  <si>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</si>
  <si>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</si>
  <si>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</si>
  <si>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</si>
  <si>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</si>
  <si>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</si>
  <si>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</si>
  <si>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</si>
  <si>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</si>
  <si>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</si>
  <si>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</si>
  <si>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</si>
  <si>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</si>
  <si>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</si>
  <si>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</si>
  <si>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</si>
  <si>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</si>
  <si>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</si>
  <si>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</si>
  <si>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</si>
  <si>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</si>
  <si>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</si>
  <si>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</si>
  <si>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</si>
  <si>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</si>
  <si>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</si>
  <si>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</si>
  <si>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</si>
  <si>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</si>
  <si>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</si>
  <si>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</si>
  <si>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</si>
  <si>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</si>
  <si>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</si>
  <si>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</si>
  <si>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</si>
  <si>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</si>
  <si>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</si>
  <si>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</si>
  <si>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</si>
  <si>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</si>
  <si>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</si>
  <si>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</si>
  <si>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</si>
  <si>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</si>
  <si>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</si>
  <si>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</si>
  <si>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</si>
  <si>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</si>
  <si>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</si>
  <si>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</si>
  <si>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</si>
  <si>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</si>
  <si>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</si>
  <si>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</si>
  <si>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</si>
  <si>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</si>
  <si>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</si>
  <si>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</si>
  <si>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</si>
  <si>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</si>
  <si>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</si>
  <si>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</si>
  <si>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</si>
  <si>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</si>
  <si>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</si>
  <si>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</si>
  <si>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</si>
  <si>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</si>
  <si>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</si>
  <si>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</si>
  <si>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</si>
  <si>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</si>
  <si>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</si>
  <si>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</si>
  <si>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</si>
  <si>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</si>
  <si>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</si>
  <si>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</si>
  <si>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</si>
  <si>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</si>
  <si>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</si>
  <si>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</si>
  <si>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</si>
  <si>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</si>
  <si>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</si>
  <si>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</si>
  <si>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</si>
  <si>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</si>
  <si>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</si>
  <si>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</si>
  <si>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</si>
  <si>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</si>
  <si>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</si>
  <si>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</si>
  <si>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</si>
  <si>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</si>
  <si>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</si>
  <si>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</si>
  <si>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</si>
  <si>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</si>
  <si>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</si>
  <si>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</si>
  <si>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</si>
  <si>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</si>
  <si>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</si>
  <si>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</si>
  <si>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</si>
  <si>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</si>
  <si>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</si>
  <si>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</si>
  <si>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</si>
  <si>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</si>
  <si>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</si>
  <si>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</si>
  <si>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</si>
  <si>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</si>
  <si>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</si>
  <si>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</si>
  <si>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</si>
  <si>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</si>
  <si>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</si>
  <si>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</si>
  <si>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</si>
  <si>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</si>
  <si>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</si>
  <si>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</si>
  <si>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</si>
  <si>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</si>
  <si>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</si>
  <si>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</si>
  <si>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</si>
  <si>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</si>
  <si>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</si>
  <si>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</si>
  <si>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</si>
  <si>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</si>
  <si>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</si>
  <si>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</si>
  <si>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</si>
  <si>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</si>
  <si>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</si>
  <si>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</si>
  <si>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</si>
  <si>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</si>
  <si>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</si>
  <si>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</si>
  <si>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</si>
  <si>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</si>
  <si>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</si>
  <si>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</si>
  <si>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</si>
  <si>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</si>
  <si>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</si>
  <si>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</si>
  <si>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</si>
  <si>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</si>
  <si>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</si>
  <si>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</si>
  <si>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</si>
  <si>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</si>
  <si>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</si>
  <si>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</si>
  <si>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</si>
  <si>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</si>
  <si>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</si>
  <si>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</si>
  <si>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</si>
  <si>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</si>
  <si>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</si>
  <si>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</si>
  <si>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</si>
  <si>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</si>
  <si>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</si>
  <si>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</si>
  <si>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</si>
  <si>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</si>
  <si>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</si>
  <si>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</si>
  <si>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</si>
  <si>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</si>
  <si>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</si>
  <si>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</si>
  <si>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</si>
  <si>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</si>
  <si>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</si>
  <si>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</si>
  <si>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</si>
  <si>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</si>
  <si>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</si>
  <si>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</si>
  <si>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</si>
  <si>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</si>
  <si>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</si>
  <si>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</si>
  <si>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</si>
  <si>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</si>
  <si>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</si>
  <si>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</si>
  <si>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</si>
  <si>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</si>
  <si>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</si>
  <si>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</si>
  <si>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</si>
  <si>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</si>
  <si>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</si>
  <si>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</si>
  <si>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</si>
  <si>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</si>
  <si>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</si>
  <si>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</si>
  <si>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</si>
  <si>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</si>
  <si>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</si>
  <si>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</si>
  <si>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</si>
  <si>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</si>
  <si>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</si>
  <si>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</si>
  <si>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</si>
  <si>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</si>
  <si>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</si>
  <si>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</si>
  <si>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</si>
  <si>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</si>
  <si>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</si>
  <si>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</si>
  <si>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</si>
  <si>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</si>
  <si>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</si>
  <si>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</si>
  <si>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</si>
  <si>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</si>
  <si>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</si>
  <si>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</si>
  <si>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</si>
  <si>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</si>
  <si>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</si>
  <si>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</si>
  <si>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</si>
  <si>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</si>
  <si>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</si>
  <si>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</si>
  <si>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</si>
  <si>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</si>
  <si>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</si>
  <si>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</si>
  <si>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</si>
  <si>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</si>
  <si>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</si>
  <si>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</si>
  <si>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</si>
  <si>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</si>
  <si>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</si>
  <si>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</si>
  <si>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</si>
  <si>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</si>
  <si>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</si>
  <si>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</si>
  <si>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</si>
  <si>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</si>
  <si>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</si>
  <si>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</si>
  <si>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</si>
  <si>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</si>
  <si>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</si>
  <si>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</si>
  <si>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</si>
  <si>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</si>
  <si>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</si>
  <si>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</si>
  <si>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</si>
  <si>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</si>
  <si>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</si>
  <si>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</si>
  <si>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</si>
  <si>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</si>
  <si>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</si>
  <si>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</si>
  <si>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</si>
  <si>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</si>
  <si>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</si>
  <si>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</si>
  <si>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</si>
  <si>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</si>
  <si>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</si>
  <si>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</si>
  <si>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</si>
  <si>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</si>
  <si>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</si>
  <si>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</si>
  <si>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</si>
  <si>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</si>
  <si>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</si>
  <si>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</si>
  <si>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</si>
  <si>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</si>
  <si>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</si>
  <si>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</si>
  <si>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</si>
  <si>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</si>
  <si>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</si>
  <si>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</si>
  <si>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</si>
  <si>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</si>
  <si>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</si>
  <si>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</si>
  <si>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</si>
  <si>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</si>
  <si>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</si>
  <si>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</si>
  <si>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</si>
  <si>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</si>
  <si>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</si>
  <si>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</si>
  <si>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</si>
  <si>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</si>
  <si>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</si>
  <si>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</si>
  <si>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</si>
  <si>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</si>
  <si>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</si>
  <si>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</si>
  <si>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</si>
  <si>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</si>
  <si>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</si>
  <si>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</si>
  <si>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</si>
  <si>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</si>
  <si>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</si>
  <si>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</si>
  <si>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</si>
  <si>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</si>
  <si>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</si>
  <si>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</si>
  <si>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</si>
  <si>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</si>
  <si>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</si>
  <si>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</si>
  <si>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</si>
  <si>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</si>
  <si>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</si>
  <si>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</si>
  <si>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</si>
  <si>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</si>
  <si>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</si>
  <si>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</si>
  <si>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</si>
  <si>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</si>
  <si>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</si>
  <si>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</si>
  <si>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</si>
  <si>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</si>
  <si>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</si>
  <si>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</si>
  <si>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</si>
  <si>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</si>
  <si>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</si>
  <si>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</si>
  <si>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</si>
  <si>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</si>
  <si>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</si>
  <si>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</si>
  <si>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</si>
  <si>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</si>
  <si>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</si>
  <si>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</si>
  <si>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</si>
  <si>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</si>
  <si>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</si>
  <si>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</si>
  <si>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</si>
  <si>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</si>
  <si>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</si>
  <si>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</si>
  <si>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</si>
  <si>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</si>
  <si>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</si>
  <si>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</si>
  <si>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</si>
  <si>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</si>
  <si>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</si>
  <si>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</si>
  <si>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</si>
  <si>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</si>
  <si>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</si>
  <si>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</si>
  <si>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</si>
  <si>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</si>
  <si>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</si>
  <si>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</si>
  <si>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</si>
  <si>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</si>
  <si>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</si>
  <si>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</si>
  <si>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</si>
  <si>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</si>
  <si>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</si>
  <si>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</si>
  <si>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</si>
  <si>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</si>
  <si>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</si>
  <si>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</si>
  <si>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</si>
  <si>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</si>
  <si>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</si>
  <si>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</si>
  <si>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</si>
  <si>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</si>
  <si>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</si>
  <si>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</si>
  <si>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</si>
  <si>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</si>
  <si>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</si>
  <si>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</si>
  <si>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</si>
  <si>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</si>
  <si>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</si>
  <si>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</si>
  <si>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</si>
  <si>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</si>
  <si>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</si>
  <si>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</si>
  <si>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</si>
  <si>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</si>
  <si>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</si>
  <si>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</si>
  <si>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</si>
  <si>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</si>
  <si>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</si>
  <si>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</si>
  <si>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</si>
  <si>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</si>
  <si>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</si>
  <si>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</si>
  <si>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</si>
  <si>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</si>
  <si>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</si>
  <si>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</si>
  <si>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</si>
  <si>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</si>
  <si>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</si>
  <si>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</si>
  <si>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</si>
  <si>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</si>
  <si>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</si>
  <si>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</si>
  <si>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</si>
  <si>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</si>
  <si>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</si>
  <si>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</si>
  <si>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</si>
  <si>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</si>
  <si>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</si>
  <si>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</si>
  <si>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</si>
  <si>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</si>
  <si>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</si>
  <si>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</si>
  <si>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</si>
  <si>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</si>
  <si>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</si>
  <si>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</si>
  <si>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</si>
  <si>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</si>
  <si>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</si>
  <si>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</si>
  <si>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</si>
  <si>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</si>
  <si>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</si>
  <si>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</si>
  <si>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</si>
  <si>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</si>
  <si>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</si>
  <si>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</si>
  <si>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</si>
  <si>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</si>
  <si>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</si>
  <si>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</si>
  <si>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</si>
  <si>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</si>
  <si>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</si>
  <si>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</si>
  <si>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</si>
  <si>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</si>
  <si>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</si>
  <si>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</si>
  <si>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</si>
  <si>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</si>
  <si>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</si>
  <si>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</si>
  <si>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</si>
  <si>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</si>
  <si>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</si>
  <si>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</si>
  <si>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</si>
  <si>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</si>
  <si>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</si>
  <si>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</si>
  <si>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</si>
  <si>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</si>
  <si>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</si>
  <si>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</si>
  <si>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</si>
  <si>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</si>
  <si>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</si>
  <si>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</si>
  <si>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</si>
  <si>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</si>
  <si>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</si>
  <si>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</si>
  <si>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</si>
  <si>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</si>
  <si>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</si>
  <si>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</si>
  <si>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</si>
  <si>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</si>
  <si>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</si>
  <si>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</si>
  <si>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</si>
  <si>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</si>
  <si>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</si>
  <si>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</si>
  <si>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</si>
  <si>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</si>
  <si>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</si>
  <si>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</si>
  <si>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</si>
  <si>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</si>
  <si>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</si>
  <si>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</si>
  <si>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</si>
  <si>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</si>
  <si>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</si>
  <si>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</si>
  <si>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</si>
  <si>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</si>
  <si>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</si>
  <si>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</si>
  <si>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</si>
  <si>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</si>
  <si>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</si>
  <si>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</si>
  <si>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</si>
  <si>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</si>
  <si>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</si>
  <si>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</si>
  <si>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</si>
  <si>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</si>
  <si>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</si>
  <si>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</si>
  <si>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</si>
  <si>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</si>
  <si>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</si>
  <si>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</si>
  <si>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</si>
  <si>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</si>
  <si>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</si>
  <si>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</si>
  <si>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</si>
  <si>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</si>
  <si>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</si>
  <si>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</si>
  <si>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</si>
  <si>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</si>
  <si>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</si>
  <si>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</si>
  <si>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</si>
  <si>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</si>
  <si>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</si>
  <si>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</si>
  <si>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</si>
  <si>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</si>
  <si>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</si>
  <si>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</si>
  <si>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</si>
  <si>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</si>
  <si>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</si>
  <si>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</si>
  <si>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</si>
  <si>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</si>
  <si>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</si>
  <si>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</si>
  <si>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</si>
  <si>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</si>
  <si>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</si>
  <si>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</si>
  <si>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</si>
  <si>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</si>
  <si>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</si>
  <si>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</si>
  <si>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</si>
  <si>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</si>
  <si>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</si>
  <si>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</si>
  <si>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</si>
  <si>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</si>
  <si>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</si>
  <si>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</si>
  <si>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</si>
  <si>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</si>
  <si>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</si>
  <si>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</si>
  <si>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</si>
  <si>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</si>
  <si>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</si>
  <si>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</si>
  <si>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</si>
  <si>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</si>
  <si>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</si>
  <si>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</si>
  <si>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</si>
  <si>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</si>
  <si>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</si>
  <si>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</si>
  <si>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</si>
  <si>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</si>
  <si>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</si>
  <si>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</si>
  <si>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</si>
  <si>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</si>
  <si>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</si>
  <si>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</si>
  <si>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</si>
  <si>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</si>
  <si>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</si>
  <si>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</si>
  <si>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</si>
  <si>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</si>
  <si>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</si>
  <si>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</si>
  <si>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</si>
  <si>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</si>
  <si>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</si>
  <si>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</si>
  <si>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</si>
  <si>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</si>
  <si>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</si>
  <si>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</si>
  <si>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</si>
  <si>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</si>
  <si>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</si>
  <si>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</si>
  <si>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</si>
  <si>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</si>
  <si>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</si>
  <si>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</si>
  <si>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</si>
  <si>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</si>
  <si>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</si>
  <si>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</si>
  <si>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</si>
  <si>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</si>
  <si>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</si>
  <si>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</si>
  <si>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</si>
  <si>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</si>
  <si>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</si>
  <si>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</si>
  <si>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</si>
  <si>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</si>
  <si>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</si>
  <si>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</si>
  <si>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</si>
  <si>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</si>
  <si>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</si>
  <si>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</si>
  <si>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</si>
  <si>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</si>
  <si>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</si>
  <si>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</si>
  <si>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</si>
  <si>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</si>
  <si>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</si>
  <si>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</si>
  <si>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</si>
  <si>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</si>
  <si>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</si>
  <si>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</si>
  <si>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</si>
  <si>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</si>
  <si>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</si>
  <si>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</si>
  <si>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</si>
  <si>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</si>
  <si>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</si>
  <si>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</si>
  <si>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</si>
  <si>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</si>
  <si>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</si>
  <si>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</si>
  <si>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</si>
  <si>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</si>
  <si>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</si>
  <si>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</si>
  <si>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</si>
  <si>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</si>
  <si>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</si>
  <si>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</si>
  <si>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</si>
  <si>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</si>
  <si>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</si>
  <si>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</si>
  <si>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</si>
  <si>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</si>
  <si>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</si>
  <si>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</si>
  <si>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</si>
  <si>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</si>
  <si>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</si>
  <si>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</si>
  <si>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</si>
  <si>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</si>
  <si>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</si>
  <si>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</si>
  <si>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</si>
  <si>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</si>
  <si>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</si>
  <si>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</si>
  <si>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</si>
  <si>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</si>
  <si>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</si>
  <si>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</si>
  <si>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</si>
  <si>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</si>
  <si>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</si>
  <si>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</si>
  <si>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</si>
  <si>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</si>
  <si>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</si>
  <si>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</si>
  <si>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</si>
  <si>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</si>
  <si>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</si>
  <si>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</si>
  <si>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</si>
  <si>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</si>
  <si>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</si>
  <si>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</si>
  <si>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</si>
  <si>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</si>
  <si>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</si>
  <si>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</si>
  <si>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</si>
  <si>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</si>
  <si>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</si>
  <si>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</si>
  <si>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</si>
  <si>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</si>
  <si>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</si>
  <si>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</si>
  <si>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</si>
  <si>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</si>
  <si>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</si>
  <si>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</si>
  <si>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</si>
  <si>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</si>
  <si>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</si>
  <si>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</si>
  <si>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</si>
  <si>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</si>
  <si>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</si>
  <si>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</si>
  <si>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</si>
  <si>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</si>
  <si>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</si>
  <si>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</si>
  <si>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</si>
  <si>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</si>
  <si>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</si>
  <si>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</si>
  <si>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</si>
  <si>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</si>
  <si>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</si>
  <si>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</si>
  <si>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</si>
  <si>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</si>
  <si>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</si>
  <si>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</si>
  <si>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</si>
  <si>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</si>
  <si>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</si>
  <si>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</si>
  <si>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</si>
  <si>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</si>
  <si>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</si>
  <si>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</si>
  <si>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</si>
  <si>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</si>
  <si>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</si>
  <si>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</si>
  <si>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</si>
  <si>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</si>
  <si>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</si>
  <si>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</si>
  <si>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</si>
  <si>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</si>
  <si>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</si>
  <si>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</si>
  <si>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</si>
  <si>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</si>
  <si>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</si>
  <si>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</si>
  <si>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</si>
  <si>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</si>
  <si>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</si>
  <si>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</si>
  <si>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</si>
  <si>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</si>
  <si>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</si>
  <si>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</si>
  <si>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</si>
  <si>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</si>
  <si>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</si>
  <si>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</si>
  <si>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</si>
  <si>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</si>
  <si>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</si>
  <si>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</si>
  <si>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</si>
  <si>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</si>
  <si>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</si>
  <si>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</si>
  <si>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</si>
  <si>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</si>
  <si>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</si>
  <si>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</si>
  <si>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</si>
  <si>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</si>
  <si>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</si>
  <si>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</si>
  <si>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</si>
  <si>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</si>
  <si>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</si>
  <si>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</si>
  <si>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</si>
  <si>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</si>
  <si>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</si>
  <si>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</si>
  <si>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</si>
  <si>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</si>
  <si>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</si>
  <si>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</si>
  <si>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</si>
  <si>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</si>
  <si>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</si>
  <si>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</si>
  <si>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</si>
  <si>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</si>
  <si>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</si>
  <si>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</si>
  <si>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</si>
  <si>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</si>
  <si>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</si>
  <si>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</si>
  <si>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</si>
  <si>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</si>
  <si>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</si>
  <si>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</si>
  <si>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</si>
  <si>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</si>
  <si>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</si>
  <si>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</si>
  <si>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</si>
  <si>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</si>
  <si>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</si>
  <si>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</si>
  <si>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</si>
  <si>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</si>
  <si>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</si>
  <si>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</si>
  <si>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</si>
  <si>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</si>
  <si>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</si>
  <si>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</si>
  <si>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</si>
  <si>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</si>
  <si>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</si>
  <si>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</si>
  <si>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</si>
  <si>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</si>
  <si>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</si>
  <si>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</si>
  <si>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</si>
  <si>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</si>
  <si>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</si>
  <si>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</si>
  <si>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</si>
  <si>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</si>
  <si>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</si>
  <si>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</si>
  <si>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</si>
  <si>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</si>
  <si>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</si>
  <si>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</si>
  <si>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</si>
  <si>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</si>
  <si>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</si>
  <si>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</si>
  <si>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</si>
  <si>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</si>
  <si>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</si>
  <si>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</si>
  <si>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</si>
  <si>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</si>
  <si>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</si>
  <si>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</si>
  <si>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</si>
  <si>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</si>
  <si>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</si>
  <si>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</si>
  <si>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</si>
  <si>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</si>
  <si>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</si>
  <si>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</si>
  <si>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</si>
  <si>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</si>
  <si>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</si>
  <si>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</si>
  <si>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</si>
  <si>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</si>
  <si>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</si>
  <si>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</si>
  <si>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</si>
  <si>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</si>
  <si>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</si>
  <si>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</si>
  <si>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</si>
  <si>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</si>
  <si>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</si>
  <si>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</si>
  <si>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</si>
  <si>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</si>
  <si>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</si>
  <si>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</si>
  <si>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</si>
  <si>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</si>
  <si>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</si>
  <si>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</si>
  <si>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</si>
  <si>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</si>
  <si>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</si>
  <si>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</si>
  <si>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</si>
  <si>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</si>
  <si>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</si>
  <si>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</si>
  <si>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</si>
  <si>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</si>
  <si>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</si>
  <si>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</si>
  <si>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</si>
  <si>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</si>
  <si>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</si>
  <si>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</si>
  <si>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</si>
  <si>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</si>
  <si>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</si>
  <si>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</si>
  <si>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</si>
  <si>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</si>
  <si>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</si>
  <si>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</si>
  <si>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</si>
  <si>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</si>
  <si>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</si>
  <si>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</si>
  <si>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</si>
  <si>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</si>
  <si>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</si>
  <si>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</si>
  <si>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</si>
  <si>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</si>
  <si>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</si>
  <si>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</si>
  <si>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</si>
  <si>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</si>
  <si>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</si>
  <si>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</si>
  <si>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</si>
  <si>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</si>
  <si>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</si>
  <si>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</si>
  <si>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</si>
  <si>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</si>
  <si>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</si>
  <si>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</si>
  <si>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</si>
  <si>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</si>
  <si>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</si>
  <si>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</si>
  <si>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</si>
  <si>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</si>
  <si>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</si>
  <si>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</si>
  <si>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</si>
  <si>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</si>
  <si>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</si>
  <si>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</si>
  <si>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</si>
  <si>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</si>
  <si>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</si>
  <si>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</si>
  <si>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</si>
  <si>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</si>
  <si>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</si>
  <si>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</si>
  <si>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</si>
  <si>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</si>
  <si>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</si>
  <si>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</si>
  <si>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</si>
  <si>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</si>
  <si>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</si>
  <si>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</si>
  <si>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</si>
  <si>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</si>
  <si>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</si>
  <si>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</si>
  <si>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</si>
  <si>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</si>
  <si>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</si>
  <si>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</si>
  <si>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</si>
  <si>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</si>
  <si>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</si>
  <si>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</si>
  <si>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</si>
  <si>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</si>
  <si>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</si>
  <si>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</si>
  <si>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</si>
  <si>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</si>
  <si>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</si>
  <si>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</si>
  <si>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</si>
  <si>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</si>
  <si>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</si>
  <si>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</si>
  <si>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</si>
  <si>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</si>
  <si>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</si>
  <si>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</si>
  <si>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</si>
  <si>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</si>
  <si>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</si>
  <si>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</si>
  <si>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</si>
  <si>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</si>
  <si>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</si>
  <si>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</si>
  <si>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</si>
  <si>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</si>
  <si>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</si>
  <si>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</si>
  <si>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</si>
  <si>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</si>
  <si>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</si>
  <si>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</si>
  <si>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</si>
  <si>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</si>
  <si>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</si>
  <si>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</si>
  <si>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</si>
  <si>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</si>
  <si>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</si>
  <si>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</si>
  <si>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</si>
  <si>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</si>
  <si>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</si>
  <si>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</si>
  <si>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</si>
  <si>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</si>
  <si>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</si>
  <si>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</si>
  <si>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</si>
  <si>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</si>
  <si>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</si>
  <si>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</si>
  <si>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</si>
  <si>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</si>
  <si>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</si>
  <si>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</si>
  <si>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</si>
  <si>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</si>
  <si>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</si>
  <si>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</si>
  <si>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</si>
  <si>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</si>
  <si>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</si>
  <si>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</si>
  <si>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</si>
  <si>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</si>
  <si>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</si>
  <si>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</si>
  <si>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</si>
  <si>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</si>
  <si>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</si>
  <si>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</si>
  <si>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</si>
  <si>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</si>
  <si>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</si>
  <si>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</si>
  <si>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</si>
  <si>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</si>
  <si>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</si>
  <si>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</si>
  <si>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</si>
  <si>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</si>
  <si>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</si>
  <si>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</si>
  <si>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</si>
  <si>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</si>
  <si>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</si>
  <si>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</si>
  <si>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</si>
  <si>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</si>
  <si>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</si>
  <si>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</si>
  <si>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</si>
  <si>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</si>
  <si>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</si>
  <si>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</si>
  <si>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</si>
  <si>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</si>
  <si>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</si>
  <si>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</si>
  <si>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</si>
  <si>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</si>
  <si>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</si>
  <si>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</si>
  <si>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</si>
  <si>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</si>
  <si>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</si>
  <si>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</si>
  <si>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</si>
  <si>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</si>
  <si>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</si>
  <si>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</si>
  <si>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</si>
  <si>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</si>
  <si>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</si>
  <si>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</si>
  <si>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</si>
  <si>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</si>
  <si>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</si>
  <si>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</si>
  <si>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</si>
  <si>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</si>
  <si>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</si>
  <si>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</si>
  <si>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</si>
  <si>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</si>
  <si>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</si>
  <si>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</si>
  <si>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</si>
  <si>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</si>
  <si>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</si>
  <si>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</si>
  <si>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</si>
  <si>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</si>
  <si>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</si>
  <si>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</si>
  <si>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</si>
  <si>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</si>
  <si>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</si>
  <si>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</si>
  <si>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</si>
  <si>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</si>
  <si>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</si>
  <si>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</si>
  <si>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</si>
  <si>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</si>
  <si>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</si>
  <si>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</si>
  <si>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</si>
  <si>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</si>
  <si>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</si>
  <si>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</si>
  <si>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</si>
  <si>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</si>
  <si>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</si>
  <si>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</si>
  <si>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</si>
  <si>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</si>
  <si>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</si>
  <si>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</si>
  <si>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</si>
  <si>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</si>
  <si>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</si>
  <si>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</si>
  <si>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</si>
  <si>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</si>
  <si>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</si>
  <si>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</si>
  <si>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</si>
  <si>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</si>
  <si>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</si>
  <si>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</si>
  <si>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</si>
  <si>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</si>
  <si>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</si>
  <si>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</si>
  <si>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</si>
  <si>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</si>
  <si>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</si>
  <si>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</si>
  <si>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</si>
  <si>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</si>
  <si>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</si>
  <si>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</si>
  <si>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</si>
  <si>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</si>
  <si>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</si>
  <si>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</si>
  <si>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</si>
  <si>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</si>
  <si>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</si>
  <si>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</si>
  <si>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</si>
  <si>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</si>
  <si>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</si>
  <si>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</si>
  <si>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</si>
  <si>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</si>
  <si>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</si>
  <si>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</si>
  <si>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</si>
  <si>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</si>
  <si>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</si>
  <si>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</si>
  <si>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</si>
  <si>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</si>
  <si>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</si>
  <si>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</si>
  <si>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</si>
  <si>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</si>
  <si>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</si>
  <si>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</si>
  <si>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</si>
  <si>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</si>
  <si>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</si>
  <si>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</si>
  <si>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</si>
  <si>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</si>
  <si>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</si>
  <si>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</si>
  <si>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</si>
  <si>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</si>
  <si>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</si>
  <si>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</si>
  <si>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</si>
  <si>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</si>
  <si>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</si>
  <si>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</si>
  <si>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</si>
  <si>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</si>
  <si>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</si>
  <si>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</si>
  <si>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</si>
  <si>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</si>
  <si>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</si>
  <si>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</si>
  <si>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</si>
  <si>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</si>
  <si>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</si>
  <si>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</si>
  <si>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</si>
  <si>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</si>
  <si>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</si>
  <si>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</si>
  <si>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</si>
  <si>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</si>
  <si>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</si>
  <si>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</si>
  <si>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</si>
  <si>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</si>
  <si>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</si>
  <si>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</si>
  <si>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</si>
  <si>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</si>
  <si>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</si>
  <si>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</si>
  <si>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</si>
  <si>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</si>
  <si>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dlm0485</t>
  </si>
  <si>
    <t>PCM-20251114-00000448</t>
  </si>
  <si>
    <t>25-11-14 08:50:44</t>
  </si>
  <si>
    <t>access issue located inside military base</t>
  </si>
  <si>
    <t xml:space="preserve"> PCM-20250215-00000830 </t>
  </si>
  <si>
    <t>LTE site still down and  site located in aramco area access issue need special permission</t>
  </si>
  <si>
    <t>HLA2095</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</si>
  <si>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</si>
  <si>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</si>
  <si>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</si>
  <si>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</si>
  <si>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</si>
  <si>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</si>
  <si>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</si>
  <si>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</si>
  <si>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</si>
  <si>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</si>
  <si>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</si>
  <si>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</si>
  <si>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at site TS</t>
  </si>
  <si>
    <t>PCM-20251114-00000607</t>
  </si>
  <si>
    <t>mhl0134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</si>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</sst>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312.63041921296099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45975.578845138887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45975.578845138887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45975.578845138887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45975.578845138887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45975.578845138887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45975.578845138887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45975.578845138887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45975.578845138887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45975.578845138887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45975.578845138887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45975.578845138887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45975.578845138887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45975.578845138887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45975.578845138887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45975.578845138887</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45975.578845138887</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45975.578845138887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45975.578845138887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45975.578845138887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45975.578845138887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45975.578845138887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45975.578845138887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45975.578845138887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45975.578845138887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45975.578845138887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45975.578845138887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45975.578845138887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45975.578845138887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45975.578845138887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45975.578845138887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45975.578845138887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45975.578845138887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45975.578845138887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45975.578845138887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45975.578845138887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45975.578845138887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45975.578845138887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45975.578845138887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45975.578845138887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45975.578845138887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45975.578845138887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45975.578845138887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45975.578845138887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45975.578845138887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45975.578845138887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45975.578845138887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45975.578845138887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45975.578845138887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45975.578845138887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45975.578845138887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45975.578845138887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45975.578845138887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45975.578845138887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45975.578845138887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45975.578845138887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45975.578845138887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45975.578845138887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45975.578845138887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45975.578845138887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45975.578845138887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45975.578845138887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45975.578845138887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45975.578845138887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45975.578845138887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45975.578845138887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45975.578845138887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45975.578845138887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45975.578845138887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45975.578845138887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45975.578845138887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45975.578845138887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45975.578845138887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45975.578845138887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45975.578845138887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45975.578845138887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45975.578845138887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45975.578845138887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45975.578845138887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45975.578845138887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45975.578845138887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45975.578845138887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45975.578845138887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45975.578845138887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45975.578845138887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45975.578845138887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45975.578845138887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45975.578845138887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45975.578845138887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45975.578845138887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45975.578845138887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45975.578845138887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45975.578845138887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45975.578845138887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45975.578845138887</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45975.578845138887</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45975.578845138887</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6F92C38F-A234-417D-B206-2157CB697EEB}"/>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tabSelected="1" workbookViewId="0">
      <selection activeCell="A11" sqref="A11:X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150.57900717592565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0.97256041666696547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IFERROR(VLOOKUP(#REF!,DB!A:K,11,0),"")</f>
        <v/>
      </c>
      <c r="C5" s="18"/>
      <c r="D5" s="19"/>
      <c r="E5" s="103"/>
      <c r="F5" s="104"/>
      <c r="G5" s="105">
        <f ca="1">IFERROR(NOW()-F5,"-")</f>
        <v>45975.578845138887</v>
      </c>
      <c r="H5" s="104"/>
      <c r="I5" s="18" t="str">
        <f>IFERROR(VLOOKUP(#REF!,DB!A:F,6,0),"")</f>
        <v/>
      </c>
      <c r="J5" s="18" t="str">
        <f>IFERROR(VLOOKUP(#REF!,DB!A:G,7,0),"")</f>
        <v/>
      </c>
      <c r="K5" s="19"/>
      <c r="L5" s="18" t="str">
        <f>IFERROR(VLOOKUP(#REF!,DB!A:I,9,0),"")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s="156" customFormat="1" ht="31.5" customHeight="1">
      <c r="A6" s="102"/>
      <c r="B6" s="18" t="str">
        <f>IFERROR(VLOOKUP(D6,DB!A:K,11,0),"")</f>
        <v/>
      </c>
      <c r="C6" s="18"/>
      <c r="D6" s="18"/>
      <c r="E6" s="103"/>
      <c r="F6" s="104"/>
      <c r="G6" s="105">
        <f ca="1">IFERROR(NOW()-F6,"-")</f>
        <v>45975.578845138887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45975.578845138887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45975.578845138887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45975.578845138887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ca="1">IFERROR(NOW()-F10,"-")</f>
        <v>45975.578845138887</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IFERROR(VLOOKUP(D5,DB!A:K,11,0),"")</f>
        <v/>
      </c>
      <c r="C11" s="18"/>
      <c r="D11" s="18" t="s">
        <v>39107</v>
      </c>
      <c r="E11" s="103"/>
      <c r="F11" s="104"/>
      <c r="G11" s="105">
        <f ca="1">IFERROR(NOW()-F11,"-")</f>
        <v>45975.578845138887</v>
      </c>
      <c r="H11" s="104"/>
      <c r="I11" s="18" t="str">
        <f>IFERROR(VLOOKUP(D5,DB!A:F,6,0),"")</f>
        <v/>
      </c>
      <c r="J11" s="18" t="str">
        <f>IFERROR(VLOOKUP(D5,DB!A:G,7,0),"")</f>
        <v/>
      </c>
      <c r="K11" s="19"/>
      <c r="L11" s="18" t="str">
        <f>IFERROR(VLOOKUP(D5,DB!A:I,9,0),"")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45975.578844675925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45975.578844675925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45975.578844675925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45975.578844791664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45975.578845023148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45975.578845023148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45975.578845023148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45975.578845023148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45975.578845023148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45975.578845023148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45975.578845023148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45975.578845138887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45975.578845138887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45975.578845138887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45975.578845138887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45975.578845138887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45975.578845138887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45975.578845138887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45975.578845138887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45975.578845138887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45975.578845138887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45975.578845138887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45975.578845138887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45975.578845138887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45975.578845138887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45975.578845138887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45975.578845138887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45975.578845138887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45975.578845138887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45975.578845138887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45975.578845138887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45975.578845138887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45975.578845138887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45975.578845138887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45975.578845138887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45975.578845138887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ca="1">IFERROR(NOW()-F48,"-")</f>
        <v>45975.578845138887</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 E5: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39108</v>
      </c>
      <c r="B2" s="61" t="str">
        <f>IFERROR(VLOOKUP(D2,DB!A:K,11,0),"")</f>
        <v>R3</v>
      </c>
      <c r="C2" s="18">
        <v>1</v>
      </c>
      <c r="D2" s="18" t="s">
        <v>19361</v>
      </c>
      <c r="E2" s="18" t="s">
        <v>39021</v>
      </c>
      <c r="F2" s="20">
        <v>45975.37394675926</v>
      </c>
      <c r="G2" s="21">
        <f t="shared" ref="G2:G63" ca="1" si="0">IFERROR(NOW()-F2,"-")</f>
        <v>0.20489837962668389</v>
      </c>
      <c r="H2" s="22" t="s">
        <v>39109</v>
      </c>
      <c r="I2" s="19" t="str">
        <f>IFERROR(VLOOKUP(D2,DB!A:F,6,0),"")</f>
        <v>SCECO</v>
      </c>
      <c r="J2" s="18" t="str">
        <f>IFERROR(VLOOKUP(D2,DB!A:G,7,0),"")</f>
        <v>Dead</v>
      </c>
      <c r="K2" s="45" t="s">
        <v>39110</v>
      </c>
      <c r="L2" s="23" t="str">
        <f>IFERROR(VLOOKUP(D2,DB!A:I,9,0),"")</f>
        <v>Latis</v>
      </c>
    </row>
    <row r="3" spans="1:13" ht="15" customHeight="1">
      <c r="A3" s="19"/>
      <c r="B3" s="61" t="str">
        <f>IFERROR(VLOOKUP(D3,DB!A:K,11,0),"")</f>
        <v/>
      </c>
      <c r="C3" s="18"/>
      <c r="D3" s="61"/>
      <c r="E3" s="18"/>
      <c r="F3" s="20"/>
      <c r="G3" s="21">
        <f t="shared" ca="1" si="0"/>
        <v>45975.578845138887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45975.578845138887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45975.578845138887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45975.578845138887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45975.578845138887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45975.578845138887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45975.578845138887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45975.578845138887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45975.578845138887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45975.578845138887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45975.578845138887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45975.578845138887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45975.578845138887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45975.578845138887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45975.578845138887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45975.578845138887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45975.578845138887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45975.578845138887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45975.578845138887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45975.578845138887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45975.578845138887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45975.578845138887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45975.578845138887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45975.578845138887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45975.578845138887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45975.578845138887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45975.578845138887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45975.578845138887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45975.578845138887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45975.578845138887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45975.578845138887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45975.578845138887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45975.578845138887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45975.578845138887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45975.578845138887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45975.578845138887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45975.578845138887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45975.578845138887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45975.578845138887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45975.578845138887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45975.578845138887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45975.578845138887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45975.578845138887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45975.578845138887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45975.578845138887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45975.578845138887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45975.578845138887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45975.578845138887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45975.578845138887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45975.578845138887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45975.578845138887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45975.578845138887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45975.578845138887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45975.578845138887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45975.578845138887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45975.578845138887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45975.578845138887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45975.578845138887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45975.578845138887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45975.578845138887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45975.578845138887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45975.578845138887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45975.578845138887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45975.578845138887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45975.578845138887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45975.578845138887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45975.578845138887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45975.578845138887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45975.578845138887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45975.578845138887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45975.578845138887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45975.578845138887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45975.578845138887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45975.578845138887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45975.578845138887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45975.578845138887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45975.578845138887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45975.578845138887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45975.578845138887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45975.578845138887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45975.578845138887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45975.578845138887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45975.578845138887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45975.578845138887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45975.578845138887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45975.578845138887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45975.578845138887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45975.578845138887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45975.578845138887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45975.578845138887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45975.578845138887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45975.578845138887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45975.578845138887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45975.578845138887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45975.578845138887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45975.578845138887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45975.578845138887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45975.578845138887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45975.578845138887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45975.578845138887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45975.578845138887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45975.578845138887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45975.578845138887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45975.578845138887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45975.578845138887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45975.578845138887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45975.578845138887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45975.578845138887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45975.578845138887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45975.578845138887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45975.578845138887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45975.578845138887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45975.578845138887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45975.578845138887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45975.578845138887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45975.578845138887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45975.578845138887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45975.578845138887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45975.578845138887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45975.578845138887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45975.578845138887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45975.578845138887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45975.578845138887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45975.578845138887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45975.578845138887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45975.578845138887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45975.578845138887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45975.578845138887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45975.578845138887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45975.578845138887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45975.578845138887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45975.578845138887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45975.578845138887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45975.578845138887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45975.578845138887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45975.578845138887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45975.578845138887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45975.578845138887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45975.578845138887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45975.578845138887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45975.578845138887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45975.578845138887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45975.578845138887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45975.578845138887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45975.578845138887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45975.578845138887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45975.578845138887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45975.578845138887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45975.578845138887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45975.578845138887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45975.578845138887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45975.578845138887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45975.578845138887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45975.578845138887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45975.578845138887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45975.578845138887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45975.578845138887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45975.578845138887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45975.578845138887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45975.578845138887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45975.578845138887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45975.578845138887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45975.578845138887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45975.578845138887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45975.578845138887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45975.578845138887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45975.578845138887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45975.578845138887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45975.578845138887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45975.578845138887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45975.578845138887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45975.578845138887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45975.578845138887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45975.578845138887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45975.578845138887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45975.578845138887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45975.578845138887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45975.578845138887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45975.578845138887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45975.578845138887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45975.578845138887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45975.578845138887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45975.578845138887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45975.578845138887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45975.578845138887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45975.578845138887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45975.578845138887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45975.578845138887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45975.578845138887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45975.578845138887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45975.578845138887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45975.578845138887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45975.578845138887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45975.578845138887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45975.578845138887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45975.578845138887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45975.578845138887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45975.578845138887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45975.578845138887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45975.578845138887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45975.578845138887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45975.578845138887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45975.578845138887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45975.578845138887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45975.578845138887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45975.578845138887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45975.578845138887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45975.578845138887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45975.578845138887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45975.578845138887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45975.578845138887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45975.578845138887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45975.578845138887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45975.578845138887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45975.578845138887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45975.578845138887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45975.578845138887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45975.578845138887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45975.578845138887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45975.578845138887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45975.578845138887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45975.578845138887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45975.578845138887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45975.578845138887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45975.578845138887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45975.578845138887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45975.578845138887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45975.578845138887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45975.578845138887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45975.578845138887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45975.578845138887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45975.578845138887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45975.578845138887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45975.578845138887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45975.578845138887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45975.578845138887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45975.578845138887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45975.578845138887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45975.578845138887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45975.578845138887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45975.578845138887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45975.578845138887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45975.578845138887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45975.578845138887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45975.578845138887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45975.578845138887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45975.578845138887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45975.578845138887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45975.578845138887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45975.578845138887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45975.578845138887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45975.578845138887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45975.578845138887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45975.578845138887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45975.578845138887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45975.578845138887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45975.578845138887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45975.578845138887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45975.578845138887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45975.578845138887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45975.578845138887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45975.578845138887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45975.578845138887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45975.578845138887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45975.578845138887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45975.578845138887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45975.578845138887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45975.578845138887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45975.578845138887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45975.578845138887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45975.578845138887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45975.578845138887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45975.578845138887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45975.578845138887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45975.578845138887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45975.578845138887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45975.578845138887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45975.578845138887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45975.578845138887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45975.578845138887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45975.578845138887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45975.578845138887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45975.578845138887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45975.578845138887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45975.578845138887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45975.578845138887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45975.578845138887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45975.578845138887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45975.578845138887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45975.578845138887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45975.578845138887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45975.578845138887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45975.578845138887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45975.578845138887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45975.578845138887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45975.578845138887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45975.578845138887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45975.578845138887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45975.578845138887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45975.578845138887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45975.578845138887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45975.578845138887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45975.578845138887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45975.578845138887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45975.578845138887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45975.578845138887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45975.578845138887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45975.578845138887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45975.578845138887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45975.578845138887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45975.578845138887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45975.578845138887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45975.578845138887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45975.578845138887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45975.578845138887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45975.578845138887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45975.578845138887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45975.578845138887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45975.578845138887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45975.578845138887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45975.578845138887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45975.578845138887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45975.578845138887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45975.578845138887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45975.578845138887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45975.578845138887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45975.578845138887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45975.578845138887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45975.578845138887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45975.578845138887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45975.578845138887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45975.578845138887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45975.578845138887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45975.578845138887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45975.578845138887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45975.578845138887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45975.578845138887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45975.578845138887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45975.578845138887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45975.578845138887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45975.578845138887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45975.578845138887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45975.578845138887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45975.578845138887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45975.578845138887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45975.578845138887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45975.578845138887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45975.578845138887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45975.578845138887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45975.578845138887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45975.578845138887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45975.578845138887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45975.578845138887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45975.578845138887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45975.578845138887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45975.578845138887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45975.578845138887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45975.578845138887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45975.578845138887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45975.578845138887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45975.578845138887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45975.578845138887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45975.578845138887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45975.578845138887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45975.578845138887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45975.578845138887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45975.578845138887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45975.578845138887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45975.578845138887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45975.578845138887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45975.578845138887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45975.578845138887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45975.578845138887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45975.578845138887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45975.578845138887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45975.578845138887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45975.578845138887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45975.578845138887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45975.578845138887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45975.578845138887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45975.578845138887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45975.578845138887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45975.578845138887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45975.578845138887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45975.578845138887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45975.578845138887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45975.578845138887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45975.578845138887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45975.578845138887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45975.578845138887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45975.578845138887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45975.578845138887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45975.578845138887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45975.578845138887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45975.578845138887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45975.578845138887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45975.578845138887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45975.578845138887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45975.578845138887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45975.578845138887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45975.578845138887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45975.578845138887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45975.578845138887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45975.578845138887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45975.578845138887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45975.578845138887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45975.578845138887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45975.578845138887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45975.578845138887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45975.578845138887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45975.578845138887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45975.578845138887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45975.578845138887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45975.578845138887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45975.578845138887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45975.578845138887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45975.578845138887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45975.578845138887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45975.578845138887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45975.578845138887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45975.578845138887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45975.578845138887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45975.578845138887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45975.578845138887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45975.578845138887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45975.578845138887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45975.578845138887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45975.578845138887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45975.578845138887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45975.578845138887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45975.578845138887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45975.578845138887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45975.578845138887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45975.578845138887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45975.578845138887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45975.578845138887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45975.578845138887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45975.578845138887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45975.578845138887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45975.578845138887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45975.578845138887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45975.578845138887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45975.578845138887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45975.578845138887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45975.578845138887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45975.578845138887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45975.578845138887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45975.578845138887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45975.578845138887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45975.578845138887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45975.578845138887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45975.578845138887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45975.578845138887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45975.578845138887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45975.578845138887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45975.578845138887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45975.578845138887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45975.578845138887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45975.578845138887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45975.578845138887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45975.578845138887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45975.578845138887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45975.578845138887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45975.578845138887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45975.578845138887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45975.578845138887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45975.578845138887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45975.578845138887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45975.578845138887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45975.578845138887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45975.578845138887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45975.578845138887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45975.578845138887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45975.578845138887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45975.578845138887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45975.578845138887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45975.578845138887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45975.578845138887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45975.578845138887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45975.578845138887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45975.578845138887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45975.578845138887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45975.578845138887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45975.578845138887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45975.578845138887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45975.578845138887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45975.578845138887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45975.578845138887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45975.578845138887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45975.578845138887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45975.578845138887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45975.578845138887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45975.578845138887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45975.578845138887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45975.578845138887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45975.578845138887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45975.578845138887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45975.578845138887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45975.578845138887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45975.578845138887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45975.578845138887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45975.578845138887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45975.578845138887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45975.578845138887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45975.578845138887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45975.578845138887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45975.578845138887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45975.578845138887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45975.578845138887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45975.578845138887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45975.578845138887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45975.578845138887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45975.578845138887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45975.578845138887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45975.578845138887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45975.578845138887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45975.578845138887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45975.578845138887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45975.578845138887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45975.578845138887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45975.578845138887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45975.578845138887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45975.578845138887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45975.578845138887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45975.578845138887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45975.578845138887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45975.578845138887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45975.578845138887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45975.578845138887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45975.578845138887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45975.578845138887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45975.578845138887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45975.578845138887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45975.578845138887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45975.578845138887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45975.578845138887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45975.578845138887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45975.578845138887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45975.578845138887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45975.578845138887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45975.578845138887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45975.578845138887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45975.578845138887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45975.578845138887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45975.578845138887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45975.578845138887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45975.578845138887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45975.578845138887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45975.578845138887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45975.578845138887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45975.578845138887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45975.578845138887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45975.578845138887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45975.578845138887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45975.578845138887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45975.578845138887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45975.578845138887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45975.578845138887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45975.578845138887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45975.578845138887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45975.578845138887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45975.578845138887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45975.578845138887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45975.578845138887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45975.578845138887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45975.578845138887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45975.578845138887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45975.578845138887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45975.578845138887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45975.578845138887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45975.578845138887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45975.578845138887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45975.578845138887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45975.578845138887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45975.578845138887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45975.578845138887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45975.578845138887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45975.578845138887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45975.578845138887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45975.578845138887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45975.578845138887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45975.578845138887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45975.578845138887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45975.578845138887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45975.578845138887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45975.578845138887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45975.578845138887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45975.578845138887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45975.578845138887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45975.578845138887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45975.578845138887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45975.578845138887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45975.578845138887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45975.578845138887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45975.578845138887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45975.578845138887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45975.578845138887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45975.578845138887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45975.578845138887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45975.578845138887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45975.578845138887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45975.578845138887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45975.578845138887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45975.578845138887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45975.578845138887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45975.578845138887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45975.578845138887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45975.578845138887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45975.578845138887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45975.578845138887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45975.578845138887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45975.578845138887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45975.578845138887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45975.578845138887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45975.578845138887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45975.578845138887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45975.578845138887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45975.578845138887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45975.578845138887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45975.578845138887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45975.578845138887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45975.578845138887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45975.578845138887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45975.578845138887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45975.578845138887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45975.578845138887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45975.578845138887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45975.578845138887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45975.578845138887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45975.578845138887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45975.578845138887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45975.578845138887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45975.578845138887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45975.578845138887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45975.578845138887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45975.578845138887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45975.578845138887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45975.578845138887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45975.578845138887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45975.578845138887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45975.578845138887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45975.578845138887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45975.578845138887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45975.578845138887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45975.578845138887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45975.578845138887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45975.578845138887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45975.578845138887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45975.578845138887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45975.578845138887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45975.578845138887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45975.578845138887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45975.578845138887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45975.578845138887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45975.578845138887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45975.578845138887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45975.578845138887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45975.578845138887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45975.578845138887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45975.578845138887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45975.578845138887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45975.578845138887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45975.578845138887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45975.578845138887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45975.578845138887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45975.578845138887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45975.578845138887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45975.578845138887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45975.578845138887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45975.578845138887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45975.578845138887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45975.578845138887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45975.578845138887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45975.578845138887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45975.578845138887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45975.578845138887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45975.578845138887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45975.578845138887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45975.578845138887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45975.578845138887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45975.578845138887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45975.578845138887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45975.578845138887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45975.578845138887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45975.578845138887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45975.578845138887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45975.578845138887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45975.578845138887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45975.578845138887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45975.578845138887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45975.578845138887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45975.578845138887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45975.578845138887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45975.578845138887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45975.578845138887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45975.578845138887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45975.578845138887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45975.578845138887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45975.578845138887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45975.578845138887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45975.578845138887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45975.578845138887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45975.578845138887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45975.578845138887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45975.578845138887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45975.578845138887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45975.578845138887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45975.578845138887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45975.578845138887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45975.578845138887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45975.578845138887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45975.578845138887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45975.578845138887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45975.578845138887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45975.578845138887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45975.578845138887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45975.578845138887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45975.578845138887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45975.578845138887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45975.578845138887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45975.578845138887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45975.578845138887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45975.578845138887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45975.578845138887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45975.578845138887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45975.578845138887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45975.578845138887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45975.578845138887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45975.578845138887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45975.578845138887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45975.578845138887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45975.578845138887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45975.578845138887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45975.578845138887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45975.578845138887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45975.578845138887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45975.578845138887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45975.578845138887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45975.578845138887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45975.578845138887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45975.578845138887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45975.578845138887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45975.578845138887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45975.578845138887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45975.578845138887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45975.578845138887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45975.578845138887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45975.578845138887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45975.578845138887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45975.578845138887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45975.578845138887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45975.578845138887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45975.578845138887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45975.578845138887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45975.578845138887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45975.578845138887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45975.578845138887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45975.578845138887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45975.578845138887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45975.578845138887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45975.578845138887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45975.578845138887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45975.578845138887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45975.578845138887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45975.578845138887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45975.578845138887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45975.578845138887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45975.578845138887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45975.578845138887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45975.578845138887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45975.578845138887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45975.578845138887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45975.578845138887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45975.578845138887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45975.578845138887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45975.578845138887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45975.578845138887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45975.578845138887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45975.578845138887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45975.578845138887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45975.578845138887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45975.578845138887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45975.578845138887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45975.578845138887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45975.578845138887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45975.578845138887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45975.578845138887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45975.578845138887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45975.578845138887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45975.578845138887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45975.578845138887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45975.578845138887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45975.578845138887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45975.578845138887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45975.578845138887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45975.578845138887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45975.578845138887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45975.578845138887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45975.578845138887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45975.578845138887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45975.578845138887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45975.578845138887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45975.578845138887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45975.578845138887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45975.578845138887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45975.578845138887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45975.578845138887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45975.578845138887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45975.578845138887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45975.578845138887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45975.578845138887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45975.578845138887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45975.578845138887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45975.578845138887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45975.578845138887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45975.578845138887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45975.578845138887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45975.578845138887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45975.578845138887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45975.578845138887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45975.578845138887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45975.578845138887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45975.578845138887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45975.578845138887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45975.578845138887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45975.578845138887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45975.578845138887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45975.578845138887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45975.578845138887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45975.578845138887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45975.578845138887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45975.578845138887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45975.578845138887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45975.578845138887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45975.578845138887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45975.578845138887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45975.578845138887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45975.578845138887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45975.578845138887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45975.578845138887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45975.578845138887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45975.578845138887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45975.578845138887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45975.578845138887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45975.578845138887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45975.578845138887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45975.578845138887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45975.578845138887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45975.578845138887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45975.578845138887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45975.578845138887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45975.578845138887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45975.578845138887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45975.578845138887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45975.578845138887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45975.578845138887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45975.578845138887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45975.578845138887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45975.578845138887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45975.578845138887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45975.578845138887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45975.578845138887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45975.578845138887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45975.578845138887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45975.578845138887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45975.578845138887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45975.578845138887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45975.578845138887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45975.578845138887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45975.578845138887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45975.578845138887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45975.578845138887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45975.578845138887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45975.578845138887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45975.578845138887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45975.578845138887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45975.578845138887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45975.578845138887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45975.578845138887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45975.578845138887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45975.578845138887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45975.578845138887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45975.578845138887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45975.578845138887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45975.578845138887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45975.578845138887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45975.578845138887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45975.578845138887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45975.578845138887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45975.578845138887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45975.578845138887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45975.578845138887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45975.578845138887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45975.578845138887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45975.578845138887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45975.578845138887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45975.578845138887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45975.578845138887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45975.578845138887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45975.578845138887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45975.578845138887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45975.578845138887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45975.578845138887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45975.578845138887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45975.578845138887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45975.578845138887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45975.578845138887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45975.578845138887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45975.578845138887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45975.578845138887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45975.578845138887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45975.578845138887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45975.578845138887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45975.578845138887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45975.578845138887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45975.578845138887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45975.578845138887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45975.578845138887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45975.578845138887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45975.578845138887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45975.578845138887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45975.578845138887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45975.578845138887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45975.578845138887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45975.578845138887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45975.578845138887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45975.578845138887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45975.578845138887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45975.578845138887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45975.578845138887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45975.578845138887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45975.578845138887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45975.578845138887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45975.578845138887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45975.578845138887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45975.578845138887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45975.578845138887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45975.578845138887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45975.578845138887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45975.578845138887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45975.578845138887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45975.578845138887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45975.578845138887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45975.578845138887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45975.578845138887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45975.578845138887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45975.578845138887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45975.578845138887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45975.578845138887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45975.578845138887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45975.578845138887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45975.578845138887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45975.578845138887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45975.578845138887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45975.578845138887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45975.578845138887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45975.578845138887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45975.578845138887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45975.578845138887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45975.578845138887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45975.578845138887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45975.578845138887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45975.578845138887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45975.578845138887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45975.578845138887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45975.578845138887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45975.578845138887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45975.578845138887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45975.578845138887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45975.578845138887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45975.578845138887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45975.578845138887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45975.578845138887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45975.578845138887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45975.578845138887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45975.578845138887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45975.578845138887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45975.578845138887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45975.578845138887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45975.578845138887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45975.578845138887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45975.578845138887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45975.578845138887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45975.578845138887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45975.578845138887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45975.578845138887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45975.578845138887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45975.578845138887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45975.578845138887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45975.578845138887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45975.578845138887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45975.578845138887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45975.578845138887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45975.578845138887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45975.578845138887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45975.578845138887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45975.578845138887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45975.578845138887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45975.578845138887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45975.578845138887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45975.578845138887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45975.578845138887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45975.578845138887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45975.578845138887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45975.578845138887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45975.578845138887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45975.578845138887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45975.578845138887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45975.578845138887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45975.578845138887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45975.578845138887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45975.578845138887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45975.578845138887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45975.578845138887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45975.578845138887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45975.578845138887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45975.578845138887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45975.578845138887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45975.578845138887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45975.578845138887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45975.578845138887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45975.578845138887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45975.578845138887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45975.578845138887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45975.578845138887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45975.578845138887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45975.578845138887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45975.578845138887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45975.578845138887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45975.578845138887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45975.578845138887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45975.578845138887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45975.578845138887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45975.578845138887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45975.578845138887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45975.578845138887</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272.09812754629093</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97">
        <f ca="1">IFERROR(NOW()-F3,"")</f>
        <v>45975.578844675925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45975.578844675925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45975.578844675925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45975.578844675925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45975.578844675925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45975.578844675925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45975.578844675925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45975.578844675925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45975.578844675925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45975.578844675925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t="s">
        <v>39113</v>
      </c>
      <c r="E13" s="95"/>
      <c r="F13" s="96"/>
      <c r="G13" s="97">
        <f ca="1">IFERROR(NOW()-F13,"")</f>
        <v>45975.578844675925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45975.578844675925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45975.578844675925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45975.578844675925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45975.578844675925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45975.578844675925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45975.578844675925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45975.578844675925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45975.578844675925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45975.578844675925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45975.578844675925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45975.578844675925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45975.578844675925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45975.578844675925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45975.578844675925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45975.578844675925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45975.578844675925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45975.578844675925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45975.578844675925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45975.578844675925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45975.578844675925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45975.578844675925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45975.578844675925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45975.578844675925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45975.578844675925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45975.578844675925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45975.578844675925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45975.578844675925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45975.578844675925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45975.578844675925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45975.578844675925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45975.578844675925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45975.578844675925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45975.578844675925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45975.578844675925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45975.578844675925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45975.578844675925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45975.578844675925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45975.578844675925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45975.578844675925</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83.746784953698807</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49.389967824070482</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26.917734027774713</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45975.578845138887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45975.578845138887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45975.578845138887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45975.578845138887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45975.578845138887</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45975.578845138887</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45975.578845138887</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45975.578845138887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45975.578845138887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45975.578845138887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45975.578845138887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45975.578845138887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45975.578845138887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45975.578845138887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45975.578845138887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45975.578845138887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45975.578845138887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45975.578845138887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45975.578845138887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45975.578845138887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45975.578845138887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45975.578845138887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45975.578845138887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45975.578845138887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45975.578845138887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45975.578845138887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45975.578845138887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45975.578845138887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45975.578845138887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45975.578845138887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45975.578845138887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45975.578845138887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45975.578845138887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45975.578845138887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45975.578845138887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45975.578845138887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45975.578845138887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45975.578845138887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45975.578845138887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45975.578845138887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45975.578845138887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45975.578845138887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45975.578845138887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45975.578845138887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45975.578845138887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45975.578845138887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45975.578845138887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45975.578845138887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45975.578845138887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45975.578845138887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45975.578845138887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45975.578845138887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45975.578845138887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45975.578845138887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45975.578845138887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45975.578845138887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45975.578845138887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45975.578845138887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45975.578845138887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45975.578845138887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45975.578845138887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45975.578845138887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45975.578845138887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45975.578845138887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45975.578845138887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45975.578845138887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45975.578845138887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45975.578845138887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45975.578845138887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45975.578845138887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45975.578845138887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45975.578845138887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45975.578845138887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45975.578845138887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45975.578845138887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45975.578845138887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45975.578845138887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45975.578845138887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45975.578845138887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45975.578845138887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45975.578845138887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45975.578845138887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45975.578845138887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45975.578845138887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45975.578845138887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45975.578845138887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45975.578845138887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45975.578845138887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45975.578845138887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45975.578845138887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45975.578845138887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45975.578845138887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45975.578845138887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45975.578845138887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45975.578845138887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45975.578845138887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45975.578845138887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45975.578845138887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45975.578845138887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45975.578845138887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45975.578845138887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45975.578845138887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45975.578845138887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45975.578845138887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45975.578845138887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45975.578845138887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45975.578845138887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45975.578845138887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45975.578845138887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45975.578845138887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45975.578845138887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45975.578845138887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45975.578845138887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45975.578845138887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45975.578845138887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45975.578845138887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45975.578845138887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45975.578845138887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45975.578845138887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45975.578845138887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45975.578845138887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45975.578845138887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45975.578845138887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45975.578845138887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45975.578845138887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45975.578845138887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45975.578845138887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45975.578845138887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45975.578845138887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45975.578845138887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45975.578845138887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45975.578845138887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45975.578845138887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45975.578845138887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45975.578845138887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45975.578845138887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45975.578845138887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45975.578845138887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45975.578845138887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45975.578845138887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45975.578845138887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45975.578845138887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45975.578845138887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45975.578845138887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45975.578845138887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45975.578845138887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45975.578845138887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45975.578845138887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45975.578845138887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45975.578845138887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45975.578845138887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45975.578845138887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45975.578845138887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45975.578845138887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45975.578845138887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45975.578845138887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45975.578845138887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45975.578845138887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45975.578845138887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45975.578845138887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45975.578845138887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45975.578845138887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45975.578845138887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45975.578845138887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45975.578845138887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45975.578845138887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45975.578845138887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45975.578845138887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45975.578845138887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45975.578845138887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45975.578845138887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45975.578845138887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45975.578845138887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45975.578845138887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45975.578845138887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45975.578845138887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45975.578845138887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45975.578845138887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45975.578845138887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45975.578845138887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45975.578845138887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45975.578845138887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45975.578845138887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45975.578845138887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45975.578845138887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45975.578845138887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45975.578845138887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45975.578845138887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45975.578845138887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45975.578845138887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45975.578845138887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45975.578845138887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45975.578845138887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45975.578845138887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45975.578845138887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45975.578845138887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45975.578845138887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45975.578845138887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45975.578845138887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45975.578845138887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45975.578845138887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45975.578845138887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45975.578845138887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45975.578845138887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45975.578845138887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45975.578845138887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45975.578845138887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45975.578845138887</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0.43840486111002974</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0.11363680555223254</v>
      </c>
      <c r="H3" s="143">
        <v>45975.406701388885</v>
      </c>
      <c r="I3" s="141" t="str">
        <f>IFERROR(VLOOKUP(D3,DB!A:F,6,0),"")</f>
        <v>Generator-SG</v>
      </c>
      <c r="J3" s="141" t="str">
        <f>IFERROR(VLOOKUP(D3,DB!A:G,7,0),"")</f>
        <v>Vandalized</v>
      </c>
      <c r="K3" s="144" t="s">
        <v>39126</v>
      </c>
      <c r="L3" s="145" t="str">
        <f>IFERROR(VLOOKUP(D3,DB!A:I,9,0),"")</f>
        <v>Latis</v>
      </c>
    </row>
    <row r="4" spans="1:16382" ht="31.5" customHeight="1">
      <c r="A4" s="140" t="s">
        <v>39127</v>
      </c>
      <c r="B4" s="141" t="str">
        <f>IFERROR(VLOOKUP(D4,DB!A:K,11,0),"")</f>
        <v>R6</v>
      </c>
      <c r="C4" s="142">
        <v>2</v>
      </c>
      <c r="D4" s="141" t="s">
        <v>39128</v>
      </c>
      <c r="E4" s="124" t="s">
        <v>39021</v>
      </c>
      <c r="F4" s="143">
        <v>45975.509363425925</v>
      </c>
      <c r="G4" s="105">
        <f t="shared" ca="1" si="0"/>
        <v>6.9481712962442543E-2</v>
      </c>
      <c r="H4" s="143">
        <v>45975.502824074072</v>
      </c>
      <c r="I4" s="141" t="str">
        <f>IFERROR(VLOOKUP(D4,DB!A:F,6,0),"")</f>
        <v>SCECO</v>
      </c>
      <c r="J4" s="141" t="str">
        <f>IFERROR(VLOOKUP(D4,DB!A:G,7,0),"")</f>
        <v>Vandalized</v>
      </c>
      <c r="K4" s="144" t="s">
        <v>39129</v>
      </c>
      <c r="L4" s="145" t="str">
        <f>IFERROR(VLOOKUP(D4,DB!A:I,9,0),"")</f>
        <v>Latis</v>
      </c>
    </row>
    <row r="5" spans="1:16382" ht="31.5" customHeight="1">
      <c r="A5" s="140"/>
      <c r="B5" s="141" t="str">
        <f>IFERROR(VLOOKUP(D5,DB!A:K,11,0),"")</f>
        <v/>
      </c>
      <c r="C5" s="142"/>
      <c r="D5" s="141"/>
      <c r="E5" s="124"/>
      <c r="F5" s="143"/>
      <c r="G5" s="105">
        <f t="shared" ca="1" si="0"/>
        <v>45975.578845138887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45975.578845138887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45975.578845138887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45975.578845138887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45975.578845138887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45975.578845138887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45975.578845138887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45975.578845138887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45975.578845138887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45975.578845138887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45975.578845138887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45975.578845138887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45975.578845138887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45975.578845138887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45975.578845138887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45975.578845138887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45975.578845138887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45975.578845138887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45975.578845138887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45975.578845138887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45975.578845138887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45975.578845138887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45975.578845138887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45975.578845138887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45975.578845138887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45975.578845138887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45975.578845138887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45975.578845138887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45975.578845138887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45975.578845138887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45975.578845138887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45975.578845138887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45975.578845138887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45975.578845138887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45975.578845138887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45975.578845138887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45975.578845138887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45975.578845138887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45975.578845138887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45975.578845138887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45975.578845138887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45975.578845138887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45975.578845138887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45975.578845138887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45975.578845138887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45975.578845138887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45975.578845138887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45975.578845138887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45975.578845138887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45975.578845138887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45975.578845138887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45975.578845138887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45975.578845138887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45975.578845138887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45975.578845138887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45975.578845138887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45975.578845138887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45975.578845138887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45975.578845138887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45975.578845138887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45975.578845138887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45975.578845138887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45975.578845138887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45975.578845138887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45975.578845138887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45975.578845138887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45975.578845138887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45975.578845138887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45975.578845138887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45975.578845138887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45975.578845138887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45975.578845138887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45975.578845138887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45975.578845138887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45975.578845138887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45975.578845138887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45975.578845138887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45975.578845138887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45975.578845138887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45975.578845138887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45975.578845138887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45975.578845138887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45975.578845138887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45975.578845138887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45975.578845138887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45975.578845138887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45975.578845138887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45975.578845138887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45975.578845138887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45975.578845138887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45975.578845138887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45975.578845138887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45975.578845138887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45975.578845138887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45975.578845138887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45975.578845138887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45975.578845138887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45975.578845138887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45975.578845138887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45975.578845138887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45975.578845138887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45975.578845138887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45975.578845138887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45975.578845138887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45975.578845138887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45975.578845138887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45975.578845138887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45975.578845138887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45975.578845138887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45975.578845138887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45975.578845138887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45975.578845138887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45975.578845138887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45975.578845138887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45975.578845138887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45975.578845138887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45975.578845138887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45975.578845138887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45975.578845138887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45975.578845138887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45975.578845138887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45975.578845138887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45975.578845138887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45975.578845138887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45975.578845138887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45975.578845138887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45975.578845138887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45975.578845138887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45975.578845138887</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2025-11-14T10:53:32Z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